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tabRatio="791"/>
  </bookViews>
  <sheets>
    <sheet name="INTRODUCCION" sheetId="1" r:id="rId1"/>
    <sheet name="InversionPublicaSectorAgro" sheetId="24" r:id="rId2"/>
    <sheet name="AporteSectorReal" sheetId="11" r:id="rId3"/>
    <sheet name="A2" sheetId="28" r:id="rId4"/>
    <sheet name="A3" sheetId="16" r:id="rId5"/>
    <sheet name="A4" sheetId="17" r:id="rId6"/>
    <sheet name="Precios" sheetId="37" r:id="rId7"/>
    <sheet name="A5" sheetId="8" r:id="rId8"/>
    <sheet name="A6" sheetId="9" r:id="rId9"/>
    <sheet name="A7" sheetId="57" r:id="rId10"/>
    <sheet name="A8" sheetId="59" r:id="rId11"/>
    <sheet name="A9" sheetId="61" r:id="rId12"/>
    <sheet name="Vol&amp;Valor de la Produccion" sheetId="12" r:id="rId13"/>
    <sheet name="A10" sheetId="2" r:id="rId14"/>
    <sheet name="A11" sheetId="3" r:id="rId15"/>
    <sheet name="A12" sheetId="4" r:id="rId16"/>
    <sheet name="Comercio" sheetId="39" r:id="rId17"/>
    <sheet name="A13" sheetId="48" r:id="rId18"/>
    <sheet name="A14" sheetId="49" r:id="rId19"/>
    <sheet name="A15" sheetId="51" r:id="rId20"/>
    <sheet name="A16" sheetId="53" r:id="rId21"/>
    <sheet name="A17" sheetId="56" r:id="rId22"/>
    <sheet name="A18" sheetId="20" r:id="rId23"/>
    <sheet name="A19" sheetId="23" r:id="rId24"/>
    <sheet name="Productores" sheetId="40" r:id="rId25"/>
    <sheet name="A20" sheetId="30" r:id="rId26"/>
    <sheet name="A21" sheetId="31" r:id="rId27"/>
    <sheet name="Hoja7" sheetId="41" r:id="rId28"/>
  </sheets>
  <definedNames>
    <definedName name="_xlnm._FilterDatabase" localSheetId="13" hidden="1">'A10'!$A$3:$U$3</definedName>
    <definedName name="_xlnm.Print_Area" localSheetId="19">'A15'!$A$1:$J$27</definedName>
    <definedName name="_xlnm.Print_Area" localSheetId="25">'A20'!$A$1:$J$17</definedName>
    <definedName name="_xlnm.Print_Area" localSheetId="4">'A3'!$A$1:$DZ$77</definedName>
    <definedName name="_xlnm.Print_Area" localSheetId="5">'A4'!$A$1:$DZ$77</definedName>
    <definedName name="_xlnm.Print_Area" localSheetId="9">'A7'!$A$1:$O$52</definedName>
    <definedName name="_xlnm.Print_Area" localSheetId="10">'A8'!$A$1:$L$60</definedName>
    <definedName name="_xlnm.Print_Titles" localSheetId="4">'A3'!$A$1:$A$65532,'A3'!#REF!</definedName>
    <definedName name="_xlnm.Print_Titles" localSheetId="5">'A4'!$A$1:$A$65532,'A4'!$A$1:$IV$2</definedName>
  </definedNames>
  <calcPr calcId="125725"/>
</workbook>
</file>

<file path=xl/calcChain.xml><?xml version="1.0" encoding="utf-8"?>
<calcChain xmlns="http://schemas.openxmlformats.org/spreadsheetml/2006/main">
  <c r="CB24" i="51"/>
  <c r="BZ24"/>
  <c r="CA24" s="1"/>
  <c r="CA27"/>
  <c r="CA26"/>
  <c r="BX24"/>
  <c r="BV24"/>
  <c r="BW27"/>
  <c r="BW26"/>
  <c r="BT24"/>
  <c r="BU24" s="1"/>
  <c r="BR24"/>
  <c r="BS27"/>
  <c r="BS26"/>
  <c r="CB20"/>
  <c r="BZ20"/>
  <c r="CA23"/>
  <c r="CA22"/>
  <c r="BX20"/>
  <c r="BV20"/>
  <c r="BW23"/>
  <c r="BW22"/>
  <c r="BT20"/>
  <c r="BU20" s="1"/>
  <c r="BR20"/>
  <c r="BS23"/>
  <c r="BS22"/>
  <c r="CB11"/>
  <c r="CB10" s="1"/>
  <c r="BZ11"/>
  <c r="BX11"/>
  <c r="BX10" s="1"/>
  <c r="BV11"/>
  <c r="CB16"/>
  <c r="CC16" s="1"/>
  <c r="BZ16"/>
  <c r="CA16" s="1"/>
  <c r="CA19"/>
  <c r="CA18"/>
  <c r="BX16"/>
  <c r="BY16" s="1"/>
  <c r="BV16"/>
  <c r="BW16" s="1"/>
  <c r="BT16"/>
  <c r="BU16" s="1"/>
  <c r="BR16"/>
  <c r="BS16" s="1"/>
  <c r="BW19"/>
  <c r="BW18"/>
  <c r="BS19"/>
  <c r="BS18"/>
  <c r="CA15"/>
  <c r="BW15"/>
  <c r="BS15"/>
  <c r="CA14"/>
  <c r="BW14"/>
  <c r="BS14"/>
  <c r="CA13"/>
  <c r="BW13"/>
  <c r="BS13"/>
  <c r="CA12"/>
  <c r="BS12"/>
  <c r="BW12"/>
  <c r="BT11"/>
  <c r="BU11" s="1"/>
  <c r="BR11"/>
  <c r="BS11" s="1"/>
  <c r="BO27"/>
  <c r="BO26"/>
  <c r="BP24"/>
  <c r="BQ24" s="1"/>
  <c r="BN24"/>
  <c r="BO24" s="1"/>
  <c r="BO23"/>
  <c r="BO22"/>
  <c r="BP20"/>
  <c r="BQ20" s="1"/>
  <c r="BN20"/>
  <c r="BO20" s="1"/>
  <c r="BO19"/>
  <c r="BO18"/>
  <c r="BP16"/>
  <c r="BQ16" s="1"/>
  <c r="BN16"/>
  <c r="BO16" s="1"/>
  <c r="BO15"/>
  <c r="BO14"/>
  <c r="BO13"/>
  <c r="BO12"/>
  <c r="BP11"/>
  <c r="BQ11" s="1"/>
  <c r="BN11"/>
  <c r="BO11" s="1"/>
  <c r="B15" i="30"/>
  <c r="J5" i="40"/>
  <c r="J6"/>
  <c r="J7"/>
  <c r="J8"/>
  <c r="J9"/>
  <c r="J10"/>
  <c r="J11"/>
  <c r="J12"/>
  <c r="J13"/>
  <c r="J14"/>
  <c r="J4"/>
  <c r="I15"/>
  <c r="H15"/>
  <c r="G15"/>
  <c r="F15"/>
  <c r="E15"/>
  <c r="D15"/>
  <c r="C15"/>
  <c r="J15" s="1"/>
  <c r="B15"/>
  <c r="AZ7" i="53"/>
  <c r="AX7"/>
  <c r="AW7"/>
  <c r="AU7"/>
  <c r="AT7"/>
  <c r="AR7"/>
  <c r="AO7"/>
  <c r="AM7"/>
  <c r="AL7"/>
  <c r="AJ7"/>
  <c r="AI7"/>
  <c r="AG7"/>
  <c r="AF7"/>
  <c r="AD7"/>
  <c r="AC7"/>
  <c r="AA7"/>
  <c r="Z7"/>
  <c r="X7"/>
  <c r="W7"/>
  <c r="U7"/>
  <c r="T7"/>
  <c r="R7"/>
  <c r="Q7"/>
  <c r="O7"/>
  <c r="N7"/>
  <c r="L7"/>
  <c r="I7"/>
  <c r="H7"/>
  <c r="F7"/>
  <c r="E7"/>
  <c r="C7"/>
  <c r="C11" i="51"/>
  <c r="C49" i="12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B49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B7"/>
  <c r="U19" i="56"/>
  <c r="T19"/>
  <c r="S19"/>
  <c r="R19"/>
  <c r="Q19"/>
  <c r="P19"/>
  <c r="O19"/>
  <c r="N19"/>
  <c r="M19"/>
  <c r="L19"/>
  <c r="K19"/>
  <c r="J19"/>
  <c r="I19"/>
  <c r="H19"/>
  <c r="G19"/>
  <c r="F19"/>
  <c r="E19"/>
  <c r="D19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Y45" i="53"/>
  <c r="AV45"/>
  <c r="AS45"/>
  <c r="AN45"/>
  <c r="AK45"/>
  <c r="AH45"/>
  <c r="AE45"/>
  <c r="AB45"/>
  <c r="Y45"/>
  <c r="V45"/>
  <c r="S45"/>
  <c r="P45"/>
  <c r="J45"/>
  <c r="G45"/>
  <c r="D45"/>
  <c r="AY44"/>
  <c r="AV44"/>
  <c r="AS44"/>
  <c r="AN44"/>
  <c r="AK44"/>
  <c r="AH44"/>
  <c r="AE44"/>
  <c r="AB44"/>
  <c r="Y44"/>
  <c r="V44"/>
  <c r="S44"/>
  <c r="P44"/>
  <c r="M44"/>
  <c r="J44"/>
  <c r="G44"/>
  <c r="D44"/>
  <c r="AY43"/>
  <c r="AV43"/>
  <c r="AS43"/>
  <c r="AN43"/>
  <c r="AK43"/>
  <c r="AH43"/>
  <c r="AE43"/>
  <c r="AB43"/>
  <c r="Y43"/>
  <c r="V43"/>
  <c r="S43"/>
  <c r="P43"/>
  <c r="M43"/>
  <c r="J43"/>
  <c r="G43"/>
  <c r="D43"/>
  <c r="AY41"/>
  <c r="AV41"/>
  <c r="AS41"/>
  <c r="AN41"/>
  <c r="AK41"/>
  <c r="AH41"/>
  <c r="AE41"/>
  <c r="AB41"/>
  <c r="Y41"/>
  <c r="V41"/>
  <c r="S41"/>
  <c r="P41"/>
  <c r="M41"/>
  <c r="G41"/>
  <c r="D41"/>
  <c r="CF38"/>
  <c r="CE38"/>
  <c r="CD38"/>
  <c r="CC38"/>
  <c r="CB38"/>
  <c r="CA38"/>
  <c r="BZ38"/>
  <c r="BY38"/>
  <c r="AY38"/>
  <c r="AV38"/>
  <c r="AS38"/>
  <c r="AN38"/>
  <c r="AK38"/>
  <c r="AH38"/>
  <c r="AE38"/>
  <c r="AB38"/>
  <c r="Y38"/>
  <c r="V38"/>
  <c r="S38"/>
  <c r="P38"/>
  <c r="M38"/>
  <c r="J38"/>
  <c r="G38"/>
  <c r="D38"/>
  <c r="AY36"/>
  <c r="AV36"/>
  <c r="AS36"/>
  <c r="AN36"/>
  <c r="AK36"/>
  <c r="AH36"/>
  <c r="AE36"/>
  <c r="AB36"/>
  <c r="Y36"/>
  <c r="V36"/>
  <c r="S36"/>
  <c r="P36"/>
  <c r="M36"/>
  <c r="J36"/>
  <c r="G36"/>
  <c r="D36"/>
  <c r="AY32"/>
  <c r="AV32"/>
  <c r="AS32"/>
  <c r="AN32"/>
  <c r="AK32"/>
  <c r="AH32"/>
  <c r="AE32"/>
  <c r="AB32"/>
  <c r="Y32"/>
  <c r="V32"/>
  <c r="S32"/>
  <c r="P32"/>
  <c r="M32"/>
  <c r="J32"/>
  <c r="G32"/>
  <c r="D32"/>
  <c r="BY31"/>
  <c r="BX31"/>
  <c r="BW31"/>
  <c r="BV31"/>
  <c r="BU31"/>
  <c r="BT31"/>
  <c r="BS31"/>
  <c r="BR31"/>
  <c r="BQ31"/>
  <c r="AY29"/>
  <c r="AV29"/>
  <c r="AS29"/>
  <c r="AN29"/>
  <c r="AK29"/>
  <c r="AH29"/>
  <c r="AE29"/>
  <c r="AB29"/>
  <c r="Y29"/>
  <c r="V29"/>
  <c r="S29"/>
  <c r="P29"/>
  <c r="M29"/>
  <c r="J29"/>
  <c r="G29"/>
  <c r="D29"/>
  <c r="AY28"/>
  <c r="AV28"/>
  <c r="AS28"/>
  <c r="AN28"/>
  <c r="AK28"/>
  <c r="AH28"/>
  <c r="AE28"/>
  <c r="AB28"/>
  <c r="Y28"/>
  <c r="V28"/>
  <c r="S28"/>
  <c r="P28"/>
  <c r="M28"/>
  <c r="J28"/>
  <c r="G28"/>
  <c r="D28"/>
  <c r="AS23"/>
  <c r="AN23"/>
  <c r="AK23"/>
  <c r="AH23"/>
  <c r="AE23"/>
  <c r="AB23"/>
  <c r="Y23"/>
  <c r="S23"/>
  <c r="P23"/>
  <c r="AY21"/>
  <c r="AV21"/>
  <c r="AS21"/>
  <c r="AN21"/>
  <c r="AK21"/>
  <c r="AH21"/>
  <c r="AE21"/>
  <c r="AB21"/>
  <c r="Y21"/>
  <c r="V21"/>
  <c r="S21"/>
  <c r="P21"/>
  <c r="M21"/>
  <c r="J21"/>
  <c r="G21"/>
  <c r="D21"/>
  <c r="AY20"/>
  <c r="AV20"/>
  <c r="AS20"/>
  <c r="AN20"/>
  <c r="AK20"/>
  <c r="AH20"/>
  <c r="AE20"/>
  <c r="AB20"/>
  <c r="Y20"/>
  <c r="V20"/>
  <c r="S20"/>
  <c r="P20"/>
  <c r="M20"/>
  <c r="J20"/>
  <c r="G20"/>
  <c r="D20"/>
  <c r="AY19"/>
  <c r="AV19"/>
  <c r="AS19"/>
  <c r="AN19"/>
  <c r="AK19"/>
  <c r="AH19"/>
  <c r="AE19"/>
  <c r="AB19"/>
  <c r="Y19"/>
  <c r="V19"/>
  <c r="S19"/>
  <c r="P19"/>
  <c r="AY18"/>
  <c r="AV18"/>
  <c r="AS18"/>
  <c r="AN18"/>
  <c r="AK18"/>
  <c r="AH18"/>
  <c r="AE18"/>
  <c r="AB18"/>
  <c r="Y18"/>
  <c r="V18"/>
  <c r="S18"/>
  <c r="P18"/>
  <c r="M18"/>
  <c r="J18"/>
  <c r="G18"/>
  <c r="D18"/>
  <c r="AY17"/>
  <c r="AV17"/>
  <c r="AS17"/>
  <c r="AN17"/>
  <c r="AK17"/>
  <c r="AH17"/>
  <c r="AE17"/>
  <c r="AB17"/>
  <c r="Y17"/>
  <c r="V17"/>
  <c r="S17"/>
  <c r="P17"/>
  <c r="M17"/>
  <c r="J17"/>
  <c r="G17"/>
  <c r="D17"/>
  <c r="AY16"/>
  <c r="AV16"/>
  <c r="AS16"/>
  <c r="AN16"/>
  <c r="AK16"/>
  <c r="AH16"/>
  <c r="AE16"/>
  <c r="AB16"/>
  <c r="Y16"/>
  <c r="V16"/>
  <c r="S16"/>
  <c r="P16"/>
  <c r="M16"/>
  <c r="J16"/>
  <c r="G16"/>
  <c r="D16"/>
  <c r="AS15"/>
  <c r="AN15"/>
  <c r="AK15"/>
  <c r="AH15"/>
  <c r="AE15"/>
  <c r="AB15"/>
  <c r="Y15"/>
  <c r="V15"/>
  <c r="S15"/>
  <c r="P15"/>
  <c r="M15"/>
  <c r="G15"/>
  <c r="D15"/>
  <c r="S14"/>
  <c r="P14"/>
  <c r="AY13"/>
  <c r="AV13"/>
  <c r="AS13"/>
  <c r="AN13"/>
  <c r="AK13"/>
  <c r="AH13"/>
  <c r="AE13"/>
  <c r="AB13"/>
  <c r="Y13"/>
  <c r="V13"/>
  <c r="S13"/>
  <c r="P13"/>
  <c r="J13"/>
  <c r="G13"/>
  <c r="D13"/>
  <c r="AY12"/>
  <c r="AV12"/>
  <c r="AS12"/>
  <c r="AN12"/>
  <c r="AK12"/>
  <c r="AH12"/>
  <c r="AE12"/>
  <c r="AB12"/>
  <c r="Y12"/>
  <c r="V12"/>
  <c r="S12"/>
  <c r="P12"/>
  <c r="M12"/>
  <c r="J12"/>
  <c r="G12"/>
  <c r="D12"/>
  <c r="AY10"/>
  <c r="AV10"/>
  <c r="AS10"/>
  <c r="AN10"/>
  <c r="AK10"/>
  <c r="AH10"/>
  <c r="AE10"/>
  <c r="AB10"/>
  <c r="Y10"/>
  <c r="V10"/>
  <c r="S10"/>
  <c r="P10"/>
  <c r="M10"/>
  <c r="J10"/>
  <c r="G10"/>
  <c r="D10"/>
  <c r="AY9"/>
  <c r="AV9"/>
  <c r="AS9"/>
  <c r="AN9"/>
  <c r="AK9"/>
  <c r="AH9"/>
  <c r="AE9"/>
  <c r="AB9"/>
  <c r="Y9"/>
  <c r="V9"/>
  <c r="P9"/>
  <c r="M9"/>
  <c r="J9"/>
  <c r="G9"/>
  <c r="D9"/>
  <c r="AY8"/>
  <c r="AV8"/>
  <c r="AS8"/>
  <c r="AN8"/>
  <c r="AK8"/>
  <c r="AH8"/>
  <c r="AE8"/>
  <c r="AB8"/>
  <c r="Y8"/>
  <c r="V8"/>
  <c r="S8"/>
  <c r="P8"/>
  <c r="M8"/>
  <c r="K8"/>
  <c r="K7" s="1"/>
  <c r="C56" s="1"/>
  <c r="G8"/>
  <c r="D8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B56"/>
  <c r="C55"/>
  <c r="B55"/>
  <c r="C54"/>
  <c r="B54"/>
  <c r="R6"/>
  <c r="AJ27" i="51"/>
  <c r="AF27"/>
  <c r="AB27"/>
  <c r="X27"/>
  <c r="AJ26"/>
  <c r="AF26"/>
  <c r="AB26"/>
  <c r="X26"/>
  <c r="AB25"/>
  <c r="X25"/>
  <c r="AK24"/>
  <c r="AI24"/>
  <c r="AG24"/>
  <c r="AE24"/>
  <c r="AB24"/>
  <c r="X24"/>
  <c r="AJ23"/>
  <c r="AF23"/>
  <c r="AB23"/>
  <c r="X23"/>
  <c r="AJ22"/>
  <c r="AF22"/>
  <c r="AB22"/>
  <c r="X22"/>
  <c r="AB21"/>
  <c r="X21"/>
  <c r="AK20"/>
  <c r="AI20"/>
  <c r="AG20"/>
  <c r="AE20"/>
  <c r="AB20"/>
  <c r="X20"/>
  <c r="AJ19"/>
  <c r="AF19"/>
  <c r="AB19"/>
  <c r="X19"/>
  <c r="AJ18"/>
  <c r="AF18"/>
  <c r="AB18"/>
  <c r="X18"/>
  <c r="AB17"/>
  <c r="X17"/>
  <c r="AK16"/>
  <c r="AI16"/>
  <c r="AG16"/>
  <c r="AE16"/>
  <c r="AB16"/>
  <c r="X16"/>
  <c r="AF15"/>
  <c r="AJ14"/>
  <c r="AF14"/>
  <c r="AB14"/>
  <c r="X14"/>
  <c r="AJ13"/>
  <c r="AF13"/>
  <c r="AB13"/>
  <c r="X13"/>
  <c r="AJ12"/>
  <c r="AF12"/>
  <c r="AB12"/>
  <c r="X12"/>
  <c r="AK11"/>
  <c r="AI11"/>
  <c r="AJ11" s="1"/>
  <c r="AG11"/>
  <c r="AE11"/>
  <c r="AF11" s="1"/>
  <c r="AB11"/>
  <c r="X11"/>
  <c r="AK10"/>
  <c r="AI10"/>
  <c r="AG10"/>
  <c r="AE10"/>
  <c r="AC10"/>
  <c r="AD24" s="1"/>
  <c r="AA10"/>
  <c r="Y10"/>
  <c r="Z24" s="1"/>
  <c r="W10"/>
  <c r="T27"/>
  <c r="P27"/>
  <c r="L27"/>
  <c r="T26"/>
  <c r="P26"/>
  <c r="L26"/>
  <c r="T25"/>
  <c r="P25"/>
  <c r="L25"/>
  <c r="T24"/>
  <c r="P24"/>
  <c r="N24"/>
  <c r="L24"/>
  <c r="T23"/>
  <c r="P23"/>
  <c r="L23"/>
  <c r="T22"/>
  <c r="P22"/>
  <c r="L22"/>
  <c r="T21"/>
  <c r="P21"/>
  <c r="L21"/>
  <c r="T20"/>
  <c r="P20"/>
  <c r="N20"/>
  <c r="L20"/>
  <c r="T19"/>
  <c r="P19"/>
  <c r="L19"/>
  <c r="T18"/>
  <c r="P18"/>
  <c r="L18"/>
  <c r="T17"/>
  <c r="P17"/>
  <c r="L17"/>
  <c r="T16"/>
  <c r="P16"/>
  <c r="N16"/>
  <c r="L16"/>
  <c r="T15"/>
  <c r="P15"/>
  <c r="L15"/>
  <c r="T14"/>
  <c r="P14"/>
  <c r="L14"/>
  <c r="T13"/>
  <c r="P13"/>
  <c r="L13"/>
  <c r="T12"/>
  <c r="P12"/>
  <c r="L12"/>
  <c r="T11"/>
  <c r="P11"/>
  <c r="L11"/>
  <c r="U10"/>
  <c r="V24" s="1"/>
  <c r="S10"/>
  <c r="Q10"/>
  <c r="R24" s="1"/>
  <c r="O10"/>
  <c r="M10"/>
  <c r="N11" s="1"/>
  <c r="K10"/>
  <c r="BK27"/>
  <c r="BG27"/>
  <c r="AZ27"/>
  <c r="AV27"/>
  <c r="AR27"/>
  <c r="AN27"/>
  <c r="H27"/>
  <c r="D27"/>
  <c r="BK26"/>
  <c r="BG26"/>
  <c r="AZ26"/>
  <c r="AV26"/>
  <c r="AR26"/>
  <c r="AN26"/>
  <c r="H26"/>
  <c r="D26"/>
  <c r="H25"/>
  <c r="D25"/>
  <c r="BL24"/>
  <c r="BJ24"/>
  <c r="BK24" s="1"/>
  <c r="BH24"/>
  <c r="BF24"/>
  <c r="BG24" s="1"/>
  <c r="BA24"/>
  <c r="AY24"/>
  <c r="AZ24" s="1"/>
  <c r="AW24"/>
  <c r="AU24"/>
  <c r="AV24" s="1"/>
  <c r="AS24"/>
  <c r="AQ24"/>
  <c r="AR24" s="1"/>
  <c r="AO24"/>
  <c r="AM24"/>
  <c r="AN24" s="1"/>
  <c r="AL24"/>
  <c r="H24"/>
  <c r="D24"/>
  <c r="BK23"/>
  <c r="BG23"/>
  <c r="AZ23"/>
  <c r="AV23"/>
  <c r="AR23"/>
  <c r="AN23"/>
  <c r="H23"/>
  <c r="D23"/>
  <c r="BK22"/>
  <c r="BG22"/>
  <c r="AZ22"/>
  <c r="AV22"/>
  <c r="AR22"/>
  <c r="AN22"/>
  <c r="H22"/>
  <c r="D22"/>
  <c r="H21"/>
  <c r="D21"/>
  <c r="BL20"/>
  <c r="BJ20"/>
  <c r="BH20"/>
  <c r="BF20"/>
  <c r="BA20"/>
  <c r="AY20"/>
  <c r="AW20"/>
  <c r="AU20"/>
  <c r="AS20"/>
  <c r="AQ20"/>
  <c r="AO20"/>
  <c r="AM20"/>
  <c r="AL20"/>
  <c r="J20"/>
  <c r="H20"/>
  <c r="D20"/>
  <c r="BK19"/>
  <c r="BG19"/>
  <c r="AZ19"/>
  <c r="AV19"/>
  <c r="AR19"/>
  <c r="AN19"/>
  <c r="H19"/>
  <c r="D19"/>
  <c r="BK18"/>
  <c r="BG18"/>
  <c r="AZ18"/>
  <c r="AV18"/>
  <c r="AR18"/>
  <c r="AN18"/>
  <c r="H18"/>
  <c r="D18"/>
  <c r="H17"/>
  <c r="D17"/>
  <c r="BL16"/>
  <c r="BJ16"/>
  <c r="BH16"/>
  <c r="BF16"/>
  <c r="BA16"/>
  <c r="AY16"/>
  <c r="AW16"/>
  <c r="AU16"/>
  <c r="AS16"/>
  <c r="AQ16"/>
  <c r="AO16"/>
  <c r="AM16"/>
  <c r="AL16"/>
  <c r="H16"/>
  <c r="D16"/>
  <c r="AR15"/>
  <c r="H15"/>
  <c r="D15"/>
  <c r="BK14"/>
  <c r="BG14"/>
  <c r="AZ14"/>
  <c r="AV14"/>
  <c r="AR14"/>
  <c r="AN14"/>
  <c r="H14"/>
  <c r="D14"/>
  <c r="BK13"/>
  <c r="BG13"/>
  <c r="AZ13"/>
  <c r="AV13"/>
  <c r="AR13"/>
  <c r="AN13"/>
  <c r="H13"/>
  <c r="D13"/>
  <c r="BK12"/>
  <c r="BG12"/>
  <c r="AZ12"/>
  <c r="AV12"/>
  <c r="AR12"/>
  <c r="AN12"/>
  <c r="H12"/>
  <c r="D12"/>
  <c r="BL11"/>
  <c r="BJ11"/>
  <c r="BH11"/>
  <c r="BF11"/>
  <c r="BA11"/>
  <c r="AY11"/>
  <c r="AW11"/>
  <c r="AU11"/>
  <c r="AS11"/>
  <c r="AQ11"/>
  <c r="AO11"/>
  <c r="AM11"/>
  <c r="H11"/>
  <c r="E11"/>
  <c r="BT10"/>
  <c r="BR10"/>
  <c r="BP10"/>
  <c r="BN10"/>
  <c r="BL10"/>
  <c r="BJ10"/>
  <c r="BH10"/>
  <c r="BF10"/>
  <c r="BA10"/>
  <c r="AY10"/>
  <c r="AW10"/>
  <c r="AU10"/>
  <c r="AS10"/>
  <c r="AQ10"/>
  <c r="AO10"/>
  <c r="AM10"/>
  <c r="I10"/>
  <c r="J24" s="1"/>
  <c r="G10"/>
  <c r="E10"/>
  <c r="F24" s="1"/>
  <c r="C10"/>
  <c r="I15" i="30"/>
  <c r="H15"/>
  <c r="G15"/>
  <c r="F15"/>
  <c r="E15"/>
  <c r="D15"/>
  <c r="C15"/>
  <c r="J14"/>
  <c r="J13"/>
  <c r="J12"/>
  <c r="J11"/>
  <c r="J10"/>
  <c r="J9"/>
  <c r="J8"/>
  <c r="J7"/>
  <c r="J6"/>
  <c r="J5"/>
  <c r="I23" i="28"/>
  <c r="H23"/>
  <c r="E23"/>
  <c r="I22"/>
  <c r="H22"/>
  <c r="G22"/>
  <c r="F22"/>
  <c r="E22"/>
  <c r="I21"/>
  <c r="H21"/>
  <c r="G21"/>
  <c r="F21"/>
  <c r="E21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F8"/>
  <c r="E8"/>
  <c r="I7"/>
  <c r="H7"/>
  <c r="G7"/>
  <c r="F7"/>
  <c r="E7"/>
  <c r="I6"/>
  <c r="H6"/>
  <c r="G6"/>
  <c r="F6"/>
  <c r="E6"/>
  <c r="F5"/>
  <c r="E5"/>
  <c r="M22" i="24"/>
  <c r="L22"/>
  <c r="T22" s="1"/>
  <c r="R22" s="1"/>
  <c r="Q22" s="1"/>
  <c r="E22"/>
  <c r="D22"/>
  <c r="L21"/>
  <c r="M21" s="1"/>
  <c r="D21"/>
  <c r="E21" s="1"/>
  <c r="BY20" i="51" l="1"/>
  <c r="CC20"/>
  <c r="BY24"/>
  <c r="CC24"/>
  <c r="CC11"/>
  <c r="BY11"/>
  <c r="T21" i="24"/>
  <c r="AN11" i="51"/>
  <c r="AN16"/>
  <c r="AR16"/>
  <c r="AV16"/>
  <c r="AZ16"/>
  <c r="BG16"/>
  <c r="BK16"/>
  <c r="AN20"/>
  <c r="AR20"/>
  <c r="AV20"/>
  <c r="AZ20"/>
  <c r="BG20"/>
  <c r="BK20"/>
  <c r="AF16"/>
  <c r="AJ16"/>
  <c r="AF20"/>
  <c r="AJ20"/>
  <c r="AF24"/>
  <c r="AJ24"/>
  <c r="BW11"/>
  <c r="CA11"/>
  <c r="BS20"/>
  <c r="BW20"/>
  <c r="CA20"/>
  <c r="BS24"/>
  <c r="BW24"/>
  <c r="BX25" s="1"/>
  <c r="BV10"/>
  <c r="BZ10"/>
  <c r="F11"/>
  <c r="D11"/>
  <c r="AH11"/>
  <c r="AH16"/>
  <c r="AH20"/>
  <c r="AH24"/>
  <c r="AP11"/>
  <c r="BI11"/>
  <c r="AP16"/>
  <c r="BI16"/>
  <c r="AP20"/>
  <c r="AT20"/>
  <c r="AX20"/>
  <c r="BE20"/>
  <c r="BI20"/>
  <c r="AP24"/>
  <c r="AT24"/>
  <c r="AX24"/>
  <c r="BE24"/>
  <c r="BI24"/>
  <c r="BM24"/>
  <c r="Z11"/>
  <c r="AD11"/>
  <c r="Z16"/>
  <c r="AD16"/>
  <c r="Z20"/>
  <c r="AD20"/>
  <c r="R11"/>
  <c r="V11"/>
  <c r="R16"/>
  <c r="V16"/>
  <c r="R20"/>
  <c r="V20"/>
  <c r="J11"/>
  <c r="AL11"/>
  <c r="AT11"/>
  <c r="AX11"/>
  <c r="BE11"/>
  <c r="BM11"/>
  <c r="F16"/>
  <c r="J16"/>
  <c r="AT16"/>
  <c r="AX16"/>
  <c r="BE16"/>
  <c r="BM16"/>
  <c r="F20"/>
  <c r="BM20"/>
  <c r="BD24"/>
  <c r="L20" i="24"/>
  <c r="R20" s="1"/>
  <c r="Q20" s="1"/>
  <c r="D20"/>
  <c r="E20" s="1"/>
  <c r="L19"/>
  <c r="R19" s="1"/>
  <c r="Q19" s="1"/>
  <c r="D19"/>
  <c r="E19" s="1"/>
  <c r="U18"/>
  <c r="S18"/>
  <c r="O18"/>
  <c r="M18"/>
  <c r="L18"/>
  <c r="G18"/>
  <c r="D18"/>
  <c r="T18" s="1"/>
  <c r="U17"/>
  <c r="S17"/>
  <c r="O17"/>
  <c r="L17"/>
  <c r="R18" s="1"/>
  <c r="Q18" s="1"/>
  <c r="G17"/>
  <c r="E17"/>
  <c r="D17"/>
  <c r="U16"/>
  <c r="S16"/>
  <c r="O16"/>
  <c r="G16"/>
  <c r="E16"/>
  <c r="D16"/>
  <c r="U15"/>
  <c r="S15"/>
  <c r="R15"/>
  <c r="O15"/>
  <c r="M15"/>
  <c r="G15"/>
  <c r="D15"/>
  <c r="T15" s="1"/>
  <c r="U14"/>
  <c r="S14"/>
  <c r="R14"/>
  <c r="O14"/>
  <c r="M14"/>
  <c r="G14"/>
  <c r="E14"/>
  <c r="D14"/>
  <c r="T14" s="1"/>
  <c r="U13"/>
  <c r="S13"/>
  <c r="R13"/>
  <c r="O13"/>
  <c r="M13"/>
  <c r="G13"/>
  <c r="D13"/>
  <c r="T13" s="1"/>
  <c r="U12"/>
  <c r="S12"/>
  <c r="O12"/>
  <c r="M12"/>
  <c r="G12"/>
  <c r="E12"/>
  <c r="D12"/>
  <c r="T12" s="1"/>
  <c r="U11"/>
  <c r="S11"/>
  <c r="O11"/>
  <c r="L11"/>
  <c r="R12" s="1"/>
  <c r="Q12" s="1"/>
  <c r="G11"/>
  <c r="E11"/>
  <c r="D11"/>
  <c r="U10"/>
  <c r="S10"/>
  <c r="O10"/>
  <c r="M10"/>
  <c r="G10"/>
  <c r="D10"/>
  <c r="T10" s="1"/>
  <c r="U9"/>
  <c r="S9"/>
  <c r="O9"/>
  <c r="M9"/>
  <c r="L9"/>
  <c r="R10" s="1"/>
  <c r="Q10" s="1"/>
  <c r="G9"/>
  <c r="D9"/>
  <c r="T9" s="1"/>
  <c r="U8"/>
  <c r="S8"/>
  <c r="O8"/>
  <c r="M8"/>
  <c r="L8"/>
  <c r="R9" s="1"/>
  <c r="Q9" s="1"/>
  <c r="G8"/>
  <c r="D8"/>
  <c r="T8" s="1"/>
  <c r="U7"/>
  <c r="S7"/>
  <c r="O7"/>
  <c r="M7"/>
  <c r="L7"/>
  <c r="R8" s="1"/>
  <c r="Q8" s="1"/>
  <c r="G7"/>
  <c r="D7"/>
  <c r="E7" s="1"/>
  <c r="U6"/>
  <c r="S6"/>
  <c r="O6"/>
  <c r="M6"/>
  <c r="L6"/>
  <c r="R7" s="1"/>
  <c r="Q7" s="1"/>
  <c r="G6"/>
  <c r="D6"/>
  <c r="T6" s="1"/>
  <c r="U5"/>
  <c r="S5"/>
  <c r="O5"/>
  <c r="M5"/>
  <c r="L5"/>
  <c r="R6" s="1"/>
  <c r="Q6" s="1"/>
  <c r="G5"/>
  <c r="D5"/>
  <c r="T5" s="1"/>
  <c r="U4"/>
  <c r="S4"/>
  <c r="O4"/>
  <c r="M4"/>
  <c r="L4"/>
  <c r="R5" s="1"/>
  <c r="Q5" s="1"/>
  <c r="G4"/>
  <c r="D4"/>
  <c r="E4" s="1"/>
  <c r="U3"/>
  <c r="S3"/>
  <c r="O3"/>
  <c r="M3"/>
  <c r="L3"/>
  <c r="R4" s="1"/>
  <c r="Q4" s="1"/>
  <c r="G3"/>
  <c r="E3" s="1"/>
  <c r="D3"/>
  <c r="J15" i="30"/>
  <c r="T3" i="24" l="1"/>
  <c r="E5"/>
  <c r="E6"/>
  <c r="E8"/>
  <c r="E9"/>
  <c r="E10"/>
  <c r="M11"/>
  <c r="R11"/>
  <c r="Q11" s="1"/>
  <c r="T11"/>
  <c r="E13"/>
  <c r="Q13"/>
  <c r="E15"/>
  <c r="Q15"/>
  <c r="Q16"/>
  <c r="M17"/>
  <c r="Q17"/>
  <c r="E18"/>
  <c r="M19"/>
  <c r="T19"/>
  <c r="M20"/>
  <c r="T20"/>
  <c r="R21"/>
  <c r="Q21" s="1"/>
  <c r="T4"/>
  <c r="T7"/>
  <c r="Q14"/>
  <c r="T17"/>
  <c r="B15" i="31"/>
  <c r="C15"/>
</calcChain>
</file>

<file path=xl/sharedStrings.xml><?xml version="1.0" encoding="utf-8"?>
<sst xmlns="http://schemas.openxmlformats.org/spreadsheetml/2006/main" count="5627" uniqueCount="966">
  <si>
    <t>PRODUCTO</t>
  </si>
  <si>
    <t>MEDIDAS</t>
  </si>
  <si>
    <t>TOTAL</t>
  </si>
  <si>
    <t>QQS</t>
  </si>
  <si>
    <t>RACIMOS</t>
  </si>
  <si>
    <t>MILLAR</t>
  </si>
  <si>
    <t>RUBRO</t>
  </si>
  <si>
    <t>Arroz</t>
  </si>
  <si>
    <t>Maiz (grano)</t>
  </si>
  <si>
    <t>Sorgo</t>
  </si>
  <si>
    <t>Soya</t>
  </si>
  <si>
    <t>Arveja</t>
  </si>
  <si>
    <t>Ajonjoli</t>
  </si>
  <si>
    <t>Capui</t>
  </si>
  <si>
    <t>Guandul</t>
  </si>
  <si>
    <t>Hab. Rojas</t>
  </si>
  <si>
    <t>Hab. Blancas</t>
  </si>
  <si>
    <t>Hab. Negras</t>
  </si>
  <si>
    <t>Mani</t>
  </si>
  <si>
    <t>Coco</t>
  </si>
  <si>
    <t>Batata</t>
  </si>
  <si>
    <t>Mapuey</t>
  </si>
  <si>
    <t>Name</t>
  </si>
  <si>
    <t>Papa</t>
  </si>
  <si>
    <t>Yuca</t>
  </si>
  <si>
    <t>Yautia</t>
  </si>
  <si>
    <t>Yautia Blanca</t>
  </si>
  <si>
    <t>Yautia Amarilla</t>
  </si>
  <si>
    <t>Yautia Coco</t>
  </si>
  <si>
    <t>Yautia Morada</t>
  </si>
  <si>
    <t xml:space="preserve">Guineo </t>
  </si>
  <si>
    <t>Platano</t>
  </si>
  <si>
    <t>Rulo</t>
  </si>
  <si>
    <t>Ajo</t>
  </si>
  <si>
    <t>Aji</t>
  </si>
  <si>
    <t>Apio</t>
  </si>
  <si>
    <t>Berenjena</t>
  </si>
  <si>
    <t>Cebolla</t>
  </si>
  <si>
    <t>Cebollin</t>
  </si>
  <si>
    <t>Auyama</t>
  </si>
  <si>
    <t>Lechuga</t>
  </si>
  <si>
    <t>Molondron</t>
  </si>
  <si>
    <t>Cilantro (Verde)</t>
  </si>
  <si>
    <t>Pepino</t>
  </si>
  <si>
    <t>Rabano</t>
  </si>
  <si>
    <t>Remolacha</t>
  </si>
  <si>
    <t>Repollo</t>
  </si>
  <si>
    <t>Tayota</t>
  </si>
  <si>
    <t>Tomate Ind.</t>
  </si>
  <si>
    <t>Tomante Ens.</t>
  </si>
  <si>
    <t>Zanahoria</t>
  </si>
  <si>
    <t>Chinola</t>
  </si>
  <si>
    <t>Guayaba</t>
  </si>
  <si>
    <t>Lechoza</t>
  </si>
  <si>
    <t>Limon</t>
  </si>
  <si>
    <t>Melon</t>
  </si>
  <si>
    <t>Naranja</t>
  </si>
  <si>
    <t>Sandia</t>
  </si>
  <si>
    <t>Pina</t>
  </si>
  <si>
    <t>Toronja</t>
  </si>
  <si>
    <t>Uva</t>
  </si>
  <si>
    <t>Zapote</t>
  </si>
  <si>
    <t>Sabila</t>
  </si>
  <si>
    <t>Sisal</t>
  </si>
  <si>
    <t>Jengibre</t>
  </si>
  <si>
    <t>Bija</t>
  </si>
  <si>
    <t>Aguacate</t>
  </si>
  <si>
    <t>Fuente: Secretaria de Estado de Agricultura de la Republica Dominicana (SEA)</t>
  </si>
  <si>
    <t>COSECHA</t>
  </si>
  <si>
    <t>Guineo</t>
  </si>
  <si>
    <t>Cilantro Verde</t>
  </si>
  <si>
    <t>Tomate Ens.</t>
  </si>
  <si>
    <t>www.agricultura.gob.do</t>
  </si>
  <si>
    <t>Fuentes:</t>
  </si>
  <si>
    <t>Comercio</t>
  </si>
  <si>
    <t>Servicios</t>
  </si>
  <si>
    <t>48,730 Kms2</t>
  </si>
  <si>
    <t>13,706 Kms2</t>
  </si>
  <si>
    <t>Fuente: World Development Report (WDR) - Banco Mundial</t>
  </si>
  <si>
    <t>..</t>
  </si>
  <si>
    <t>GENERALES</t>
  </si>
  <si>
    <t>www.bancentral.gov.do</t>
  </si>
  <si>
    <t>www.worldbank.org</t>
  </si>
  <si>
    <t>Tierras Agricolas (% del total de tierras)</t>
  </si>
  <si>
    <t>Poblacion Total (en miles)</t>
  </si>
  <si>
    <t>Poblacion Total (en miles) - Banco Mundial</t>
  </si>
  <si>
    <t>Poblacion (crecimiento % ) - Banco Mundial</t>
  </si>
  <si>
    <t>Producto Interno Bruto Real. Base 91. (crecimiento %)</t>
  </si>
  <si>
    <t>Producto Interno Bruto Real Per Capita. Base 91. (crecimiento %)</t>
  </si>
  <si>
    <t>Poblacion (crecimiento % )</t>
  </si>
  <si>
    <t>Sector Agricola. Participacion Porcentual. (% PIB real)</t>
  </si>
  <si>
    <t>PRODUCCION POR RUBRO</t>
  </si>
  <si>
    <t>Cacao</t>
  </si>
  <si>
    <t>Café</t>
  </si>
  <si>
    <t>Caña de Azúcar</t>
  </si>
  <si>
    <t>Tabaco</t>
  </si>
  <si>
    <t>COSECHA POR RUBRO</t>
  </si>
  <si>
    <t>SIEMBRA POR RUBRO</t>
  </si>
  <si>
    <t>Productos</t>
  </si>
  <si>
    <t>Arroz Blanco</t>
  </si>
  <si>
    <t>Maiz en Grano</t>
  </si>
  <si>
    <t xml:space="preserve">Guandules </t>
  </si>
  <si>
    <t>Habichuela Negra</t>
  </si>
  <si>
    <t>Habichuela Roja</t>
  </si>
  <si>
    <t>Ñame</t>
  </si>
  <si>
    <t>Aji Cubanela</t>
  </si>
  <si>
    <t>Cebolla Roja</t>
  </si>
  <si>
    <t>Tomate Ensalada</t>
  </si>
  <si>
    <t>Tomate Industrial</t>
  </si>
  <si>
    <t xml:space="preserve">Platanos </t>
  </si>
  <si>
    <t>Platano Barahona</t>
  </si>
  <si>
    <t>Platano Cibao</t>
  </si>
  <si>
    <t>Carne de Cerdo</t>
  </si>
  <si>
    <t>Carne de Res</t>
  </si>
  <si>
    <t>Huevos</t>
  </si>
  <si>
    <t>(1)Incluye Arroz Selecto y Superior</t>
  </si>
  <si>
    <t>Indice de Precios Nominales - Mayoristas</t>
  </si>
  <si>
    <t>Indice de Precios Nominales - Finca</t>
  </si>
  <si>
    <t>Principales Productos (1990 = 100)</t>
  </si>
  <si>
    <t>1990-2008*</t>
  </si>
  <si>
    <t>**Dato de 2005</t>
  </si>
  <si>
    <t>Estadísticas Agropecuarias de la República Dominicana</t>
  </si>
  <si>
    <t>Indice de Precios Reales - Finca</t>
  </si>
  <si>
    <t>Indice de Precios Reales - Mayoristas</t>
  </si>
  <si>
    <t>…</t>
  </si>
  <si>
    <t>Indice de Precios Reales - Detallista</t>
  </si>
  <si>
    <t>PRODUCTOS</t>
  </si>
  <si>
    <t xml:space="preserve"> TOTAL AGRICOLA</t>
  </si>
  <si>
    <t xml:space="preserve">  CEREALES</t>
  </si>
  <si>
    <t xml:space="preserve">   Arroz en Cáscara</t>
  </si>
  <si>
    <t xml:space="preserve">   Maíz en Grano</t>
  </si>
  <si>
    <t xml:space="preserve">  CULTIVOS IND. DE EXPORTACION</t>
  </si>
  <si>
    <t xml:space="preserve">   Caña de Azúcar</t>
  </si>
  <si>
    <t xml:space="preserve">   Tabaco en Rama</t>
  </si>
  <si>
    <t xml:space="preserve">   Café en Cerezos</t>
  </si>
  <si>
    <t xml:space="preserve">   Cacao en Grano</t>
  </si>
  <si>
    <t xml:space="preserve">  OLEAGINOSAS</t>
  </si>
  <si>
    <t xml:space="preserve">   Maní en Cáscara</t>
  </si>
  <si>
    <t xml:space="preserve">   Otras Oleaginosas</t>
  </si>
  <si>
    <t>n/d</t>
  </si>
  <si>
    <t xml:space="preserve">  TEXTILES</t>
  </si>
  <si>
    <t xml:space="preserve">   Algodón en Rama</t>
  </si>
  <si>
    <t xml:space="preserve">   Cabuya o Sisal</t>
  </si>
  <si>
    <t xml:space="preserve">  LEGUMINOSAS</t>
  </si>
  <si>
    <t xml:space="preserve">   Frijoles o Habichuelas</t>
  </si>
  <si>
    <t xml:space="preserve">   Guandules</t>
  </si>
  <si>
    <t xml:space="preserve">   Otras Leguminosas</t>
  </si>
  <si>
    <t xml:space="preserve">  TUBERCULOS, BULBOS Y RAICES</t>
  </si>
  <si>
    <t xml:space="preserve">   Papas</t>
  </si>
  <si>
    <t xml:space="preserve">   Batatas</t>
  </si>
  <si>
    <t xml:space="preserve">   Yuca</t>
  </si>
  <si>
    <t xml:space="preserve">   Yautía</t>
  </si>
  <si>
    <t xml:space="preserve">   Cebolla y Cebollín</t>
  </si>
  <si>
    <t xml:space="preserve">   Ajo</t>
  </si>
  <si>
    <t xml:space="preserve">   Otros Tubérculos  (Ñame)</t>
  </si>
  <si>
    <t xml:space="preserve">  FRUTAS</t>
  </si>
  <si>
    <t xml:space="preserve">   Guineos              (miles de Racimos)</t>
  </si>
  <si>
    <t xml:space="preserve">   Naranjas Dulces   (miles de unds.)</t>
  </si>
  <si>
    <t xml:space="preserve">   Piñas                  (miles de unds.)</t>
  </si>
  <si>
    <t xml:space="preserve">   Otras Frutas        (miles de unds.)</t>
  </si>
  <si>
    <t xml:space="preserve">  HORTALIZAS</t>
  </si>
  <si>
    <t xml:space="preserve">   Auyamas</t>
  </si>
  <si>
    <t xml:space="preserve">   Ajíes o Pimientos</t>
  </si>
  <si>
    <t xml:space="preserve">   Otras Hortalizas</t>
  </si>
  <si>
    <t xml:space="preserve">  VARIOS</t>
  </si>
  <si>
    <t xml:space="preserve">   Plátanos              (miles de unds.)</t>
  </si>
  <si>
    <t xml:space="preserve">   Achiote o Bija</t>
  </si>
  <si>
    <t xml:space="preserve">   Frutos de Palma</t>
  </si>
  <si>
    <t>* Cifras preliminares.</t>
  </si>
  <si>
    <t>Precios Corrientes</t>
  </si>
  <si>
    <t>Volumen (en T.M)</t>
  </si>
  <si>
    <t>Valor (en miles de RD$)</t>
  </si>
  <si>
    <t>PECUARIA</t>
  </si>
  <si>
    <t xml:space="preserve">   Carne de res</t>
  </si>
  <si>
    <t xml:space="preserve">   Carne de cerdo</t>
  </si>
  <si>
    <t xml:space="preserve">   Carne de ovino y caprino</t>
  </si>
  <si>
    <t xml:space="preserve">   Carne de pollo</t>
  </si>
  <si>
    <t xml:space="preserve">   Leche Fresca                (miles lts.)</t>
  </si>
  <si>
    <t xml:space="preserve">   Huevos de Consumo      (miles unds.)</t>
  </si>
  <si>
    <t xml:space="preserve">   Miel de abejas</t>
  </si>
  <si>
    <t xml:space="preserve">   Cera de abejas</t>
  </si>
  <si>
    <t xml:space="preserve">  SILVICULTURA Y PESCA</t>
  </si>
  <si>
    <t xml:space="preserve">   Leña Industrial y Familiar</t>
  </si>
  <si>
    <t xml:space="preserve">   Carbón vegetal</t>
  </si>
  <si>
    <t xml:space="preserve">   Pesca</t>
  </si>
  <si>
    <t>TOTAL PECUARIA, SILVICULTURA Y PESCA</t>
  </si>
  <si>
    <t>n/d = no disponible</t>
  </si>
  <si>
    <t>Explotación de Minas y Canteras</t>
  </si>
  <si>
    <t>Construcción</t>
  </si>
  <si>
    <t>Hoteles, Bares y Restaurantes</t>
  </si>
  <si>
    <t xml:space="preserve">Volumen y Valor de la Producción Agrícola y Pecuaria, Silvicultura y Pesca. </t>
  </si>
  <si>
    <t>Producto Interno Bruto</t>
  </si>
  <si>
    <t>Tasas de Crecimiento (%)</t>
  </si>
  <si>
    <t>93/92</t>
  </si>
  <si>
    <t>94/93</t>
  </si>
  <si>
    <t>95/94</t>
  </si>
  <si>
    <t>96/95</t>
  </si>
  <si>
    <t>97/96</t>
  </si>
  <si>
    <t>98/97</t>
  </si>
  <si>
    <t>99/98</t>
  </si>
  <si>
    <t>00/99</t>
  </si>
  <si>
    <t>01/00</t>
  </si>
  <si>
    <t>02/01</t>
  </si>
  <si>
    <t>03/02</t>
  </si>
  <si>
    <t>04/03</t>
  </si>
  <si>
    <t>05/04</t>
  </si>
  <si>
    <t>06/05</t>
  </si>
  <si>
    <t>07/06</t>
  </si>
  <si>
    <t>08/07</t>
  </si>
  <si>
    <t>E-M</t>
  </si>
  <si>
    <t>E-J</t>
  </si>
  <si>
    <t>E-S</t>
  </si>
  <si>
    <t>E-D</t>
  </si>
  <si>
    <t>Agropecuario</t>
  </si>
  <si>
    <t>Cultivos Tradicionales de Exportación</t>
  </si>
  <si>
    <t>Otros Cultivos</t>
  </si>
  <si>
    <t>Ganadería, Silvicultura y Pesca</t>
  </si>
  <si>
    <t>Industrias</t>
  </si>
  <si>
    <t>Manufactura Local</t>
  </si>
  <si>
    <t>Elaboración de Productos de Molinería</t>
  </si>
  <si>
    <t>Elaboración de Azúcar</t>
  </si>
  <si>
    <t>Elaboración de Bebidas y Productos de Tabaco</t>
  </si>
  <si>
    <t>Fabricación de Productos de la Refinación de Petróleo</t>
  </si>
  <si>
    <t>Otras Industrias Manufactureras</t>
  </si>
  <si>
    <t>Manufactura Zonas Francas</t>
  </si>
  <si>
    <t>Fabricación de Productos Textiles y Prendas de Vestir</t>
  </si>
  <si>
    <t>Otras Zonas Francas</t>
  </si>
  <si>
    <t>Energía y Agua</t>
  </si>
  <si>
    <t>Transporte y Almacenamiento</t>
  </si>
  <si>
    <t>Comunicaciones</t>
  </si>
  <si>
    <t>Intermediación Financiera, Seguros y Actividades Conexas</t>
  </si>
  <si>
    <t>Alquiler de Viviendas</t>
  </si>
  <si>
    <t>Administración Pública y Defensa; Seguridad Social de Afiliación Obligatoria</t>
  </si>
  <si>
    <t>Enseñanza</t>
  </si>
  <si>
    <t>Salud</t>
  </si>
  <si>
    <t>Otras Actividades de Servicios</t>
  </si>
  <si>
    <t>SIFMI</t>
  </si>
  <si>
    <t>Valor Agregado</t>
  </si>
  <si>
    <t>Impuestos a la Producción netos de Subsidios</t>
  </si>
  <si>
    <t>Participación Porcentual</t>
  </si>
  <si>
    <t>*Cifras preliminares</t>
  </si>
  <si>
    <t>2007*</t>
  </si>
  <si>
    <t xml:space="preserve">   Tomate Industrial</t>
  </si>
  <si>
    <t>Superficie de la Republica Dominicana</t>
  </si>
  <si>
    <t>Superficie de Bosques de la Republica Dominicana**</t>
  </si>
  <si>
    <t>Contenido</t>
  </si>
  <si>
    <t>Banco Central de la Republica Domicana</t>
  </si>
  <si>
    <t>Banco Mundial</t>
  </si>
  <si>
    <t>2008*</t>
  </si>
  <si>
    <t>*Cifras preliminares.</t>
  </si>
  <si>
    <t>Aportes del Sector Agropecuario al Producto Interno Bruto (PIB) Corriente</t>
  </si>
  <si>
    <t xml:space="preserve"> (Millones de RD$)</t>
  </si>
  <si>
    <t>Fuente:</t>
  </si>
  <si>
    <t>Banco Central de la Republica Dominicana</t>
  </si>
  <si>
    <t xml:space="preserve"> (Millones de RD$, Base 1991)</t>
  </si>
  <si>
    <t>Aportes del Sector Agropecuario al Producto Interno Bruto (PIB) Real</t>
  </si>
  <si>
    <t>Producto Interno Bruto Real. Base 91. (millones de RD$)</t>
  </si>
  <si>
    <t>Producto Interno Bruto Real Per Capita. Base 91. (RD$)</t>
  </si>
  <si>
    <t>País de destino</t>
  </si>
  <si>
    <t>Total</t>
  </si>
  <si>
    <t>Afganistán</t>
  </si>
  <si>
    <t>África Española del Norte</t>
  </si>
  <si>
    <t>Albania</t>
  </si>
  <si>
    <t>Alemania</t>
  </si>
  <si>
    <t>Andorra</t>
  </si>
  <si>
    <t>Angola</t>
  </si>
  <si>
    <t>Anguila</t>
  </si>
  <si>
    <t>Antigua y Barbuda</t>
  </si>
  <si>
    <t>Antigua, isla</t>
  </si>
  <si>
    <t>Antillas Francesas</t>
  </si>
  <si>
    <t>Arabia Saudita</t>
  </si>
  <si>
    <t>Argelia</t>
  </si>
  <si>
    <t>vb</t>
  </si>
  <si>
    <t>Argentina</t>
  </si>
  <si>
    <t>Armenia</t>
  </si>
  <si>
    <t>Aruba</t>
  </si>
  <si>
    <t>Australia</t>
  </si>
  <si>
    <t>Austria</t>
  </si>
  <si>
    <t>Azerbaiján</t>
  </si>
  <si>
    <t>Bahamas</t>
  </si>
  <si>
    <t>Baherin, islas</t>
  </si>
  <si>
    <t>Bahía Praira, islas</t>
  </si>
  <si>
    <t>Bangladesh</t>
  </si>
  <si>
    <t>Barbados</t>
  </si>
  <si>
    <t>Bélgica</t>
  </si>
  <si>
    <t>Belice</t>
  </si>
  <si>
    <t>BieloRusia</t>
  </si>
  <si>
    <t>Benin</t>
  </si>
  <si>
    <t>Bermudas</t>
  </si>
  <si>
    <t>Biti (fidji), islas</t>
  </si>
  <si>
    <t>Bolivia</t>
  </si>
  <si>
    <t>Bonaire</t>
  </si>
  <si>
    <t>Bosnia y Herzegovina</t>
  </si>
  <si>
    <t>Botswana</t>
  </si>
  <si>
    <t>Brasil</t>
  </si>
  <si>
    <t>Brunei</t>
  </si>
  <si>
    <t>Bukina Faso</t>
  </si>
  <si>
    <t>Bulgaria</t>
  </si>
  <si>
    <t>Burundi</t>
  </si>
  <si>
    <t>Bután</t>
  </si>
  <si>
    <t>Cabo verde, islas</t>
  </si>
  <si>
    <t>Caicos y turcas, islas</t>
  </si>
  <si>
    <t>Caimán, islas</t>
  </si>
  <si>
    <t>Camerún</t>
  </si>
  <si>
    <t>Camboya</t>
  </si>
  <si>
    <t>Canadá</t>
  </si>
  <si>
    <t>Canal islas</t>
  </si>
  <si>
    <t>Canarias, islas</t>
  </si>
  <si>
    <t>Canton y Enderbury, islas</t>
  </si>
  <si>
    <t>Ceilán</t>
  </si>
  <si>
    <t>Ceuta</t>
  </si>
  <si>
    <t>Chad</t>
  </si>
  <si>
    <t>Chafarinas</t>
  </si>
  <si>
    <t>Chile</t>
  </si>
  <si>
    <t>China (Taiwán)</t>
  </si>
  <si>
    <t>China, República Popular</t>
  </si>
  <si>
    <t>Chipre</t>
  </si>
  <si>
    <t>Ciudad del Vaticano</t>
  </si>
  <si>
    <t>Cocos, islas</t>
  </si>
  <si>
    <t>Colombia</t>
  </si>
  <si>
    <t>Colombo</t>
  </si>
  <si>
    <t>Congo</t>
  </si>
  <si>
    <t>Corea del Sur, República de</t>
  </si>
  <si>
    <t>Corea, República Democrática Popular de</t>
  </si>
  <si>
    <t>Costa de Marfil</t>
  </si>
  <si>
    <t>Costa Rica</t>
  </si>
  <si>
    <t>Croacia</t>
  </si>
  <si>
    <t>Cuba</t>
  </si>
  <si>
    <t>Curazao</t>
  </si>
  <si>
    <t>Djibouti</t>
  </si>
  <si>
    <t>Dinamarca</t>
  </si>
  <si>
    <t>Dominica, isla</t>
  </si>
  <si>
    <t>Ecuador</t>
  </si>
  <si>
    <t>Egipto</t>
  </si>
  <si>
    <t>El salvador</t>
  </si>
  <si>
    <t>Emiratos Arabes Unidos</t>
  </si>
  <si>
    <t>Escocia</t>
  </si>
  <si>
    <t>Eslovaquia</t>
  </si>
  <si>
    <t xml:space="preserve">Eslovenia </t>
  </si>
  <si>
    <t>España</t>
  </si>
  <si>
    <t xml:space="preserve">Estados Unidos de América </t>
  </si>
  <si>
    <t>Estonia</t>
  </si>
  <si>
    <t>Ferce, islas</t>
  </si>
  <si>
    <t>Feroe, islas</t>
  </si>
  <si>
    <t>Fayal, islas Azores</t>
  </si>
  <si>
    <t>Filipinas</t>
  </si>
  <si>
    <t>Finlandia</t>
  </si>
  <si>
    <t>Francia</t>
  </si>
  <si>
    <t>Georgia</t>
  </si>
  <si>
    <t>Ghana</t>
  </si>
  <si>
    <t>Gibraltar</t>
  </si>
  <si>
    <t>Guinea</t>
  </si>
  <si>
    <t>Gran Caimán, isla</t>
  </si>
  <si>
    <t>Granada, isla</t>
  </si>
  <si>
    <t>Grecia</t>
  </si>
  <si>
    <t>Grenada</t>
  </si>
  <si>
    <t>Groenlandia</t>
  </si>
  <si>
    <t>Guadalupe y Dependencias</t>
  </si>
  <si>
    <t>Guam</t>
  </si>
  <si>
    <t>Guatemala</t>
  </si>
  <si>
    <t>Guyana</t>
  </si>
  <si>
    <t>Guyana-Francesa</t>
  </si>
  <si>
    <t>Haití</t>
  </si>
  <si>
    <t>Hawai</t>
  </si>
  <si>
    <t>Holanda (Países Bajos)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</si>
  <si>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</si>
  <si>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</si>
  <si>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</si>
  <si>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</si>
  <si>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</si>
  <si>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</si>
  <si>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</si>
  <si>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</si>
  <si>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Islandia</t>
  </si>
  <si>
    <t>Islas Vírgenes (Estados Unidos)</t>
  </si>
  <si>
    <t>Islas Vírgenes (G.B)</t>
  </si>
  <si>
    <t>Israel</t>
  </si>
  <si>
    <t>Italia</t>
  </si>
  <si>
    <t>Jamaica</t>
  </si>
  <si>
    <t>Japón</t>
  </si>
  <si>
    <t>Jordania</t>
  </si>
  <si>
    <t>Kazajstán</t>
  </si>
  <si>
    <t>Kenia</t>
  </si>
  <si>
    <t>Kuwait</t>
  </si>
  <si>
    <t>Lesotho (Basutolandia)</t>
  </si>
  <si>
    <t>Letonia</t>
  </si>
  <si>
    <t>Lewis, isla</t>
  </si>
  <si>
    <t>Líbano</t>
  </si>
  <si>
    <t>Liberia</t>
  </si>
  <si>
    <t>Libia</t>
  </si>
  <si>
    <t>Lituania</t>
  </si>
  <si>
    <t>Luxemburgo</t>
  </si>
  <si>
    <t>Macao</t>
  </si>
  <si>
    <t>Malaysia</t>
  </si>
  <si>
    <t>Malta</t>
  </si>
  <si>
    <t>Man,isla</t>
  </si>
  <si>
    <t>Marruecos</t>
  </si>
  <si>
    <t>Martinica</t>
  </si>
  <si>
    <t>Mauricio</t>
  </si>
  <si>
    <t>Mauritania</t>
  </si>
  <si>
    <t>México</t>
  </si>
  <si>
    <t>Moldova (Moldavia)</t>
  </si>
  <si>
    <t>Mónaco</t>
  </si>
  <si>
    <t>Mongolia</t>
  </si>
  <si>
    <t>Montserrat, isla</t>
  </si>
  <si>
    <t>Mozambique</t>
  </si>
  <si>
    <t>Myanmar</t>
  </si>
  <si>
    <t>Namibia</t>
  </si>
  <si>
    <t>Nepal</t>
  </si>
  <si>
    <t>Nicaragua</t>
  </si>
  <si>
    <t>Níger</t>
  </si>
  <si>
    <t>Nigeria</t>
  </si>
  <si>
    <t>Niue</t>
  </si>
  <si>
    <t>Noruega</t>
  </si>
  <si>
    <t>Nueva Guinea</t>
  </si>
  <si>
    <t>Nueva Zelanda</t>
  </si>
  <si>
    <t>Pacífico, islas del</t>
  </si>
  <si>
    <t>Pakistán</t>
  </si>
  <si>
    <t>Panamá</t>
  </si>
  <si>
    <t>Paraguay</t>
  </si>
  <si>
    <t>Perú</t>
  </si>
  <si>
    <t>Polinesia Francesa</t>
  </si>
  <si>
    <t>Polonia</t>
  </si>
  <si>
    <t>Portugal</t>
  </si>
  <si>
    <t>Providencia, islas</t>
  </si>
  <si>
    <t>Puerto Rico</t>
  </si>
  <si>
    <t>Qatar</t>
  </si>
  <si>
    <t>Reino Unido</t>
  </si>
  <si>
    <t>República Checa</t>
  </si>
  <si>
    <t>República Eslovaquia</t>
  </si>
  <si>
    <t>Republica Centroafricana</t>
  </si>
  <si>
    <t>Reunión, islas</t>
  </si>
  <si>
    <t>Rumania</t>
  </si>
  <si>
    <t>Rusia Federada</t>
  </si>
  <si>
    <t>Saint Marteen</t>
  </si>
  <si>
    <t>Salomón  Británicas, islas</t>
  </si>
  <si>
    <t>Samoa Americana</t>
  </si>
  <si>
    <t>Samoa Occidental</t>
  </si>
  <si>
    <t>San Bartholem, isla</t>
  </si>
  <si>
    <t>San Cristóbal y Nieves</t>
  </si>
  <si>
    <t>San Marino</t>
  </si>
  <si>
    <t>San Martín</t>
  </si>
  <si>
    <t>San Pedro y Miguelón</t>
  </si>
  <si>
    <t>San Vicente, islas</t>
  </si>
  <si>
    <t>Santa Elena</t>
  </si>
  <si>
    <t>Santa Lucía</t>
  </si>
  <si>
    <t>Santo Tomé, islas</t>
  </si>
  <si>
    <t>Senegal, República de</t>
  </si>
  <si>
    <t>Singapur</t>
  </si>
  <si>
    <t>Siria</t>
  </si>
  <si>
    <t>Skye, islas</t>
  </si>
  <si>
    <t>Slovakia</t>
  </si>
  <si>
    <t>Solomón Britanicas, islas</t>
  </si>
  <si>
    <t>Sri lanka</t>
  </si>
  <si>
    <t>St. Kitts</t>
  </si>
  <si>
    <t>St. Thomas</t>
  </si>
  <si>
    <t>Sudáfrica, República de</t>
  </si>
  <si>
    <t>Sudán</t>
  </si>
  <si>
    <t>Suecia</t>
  </si>
  <si>
    <t>Suiza</t>
  </si>
  <si>
    <t>Surinam</t>
  </si>
  <si>
    <t>Svalbard e isla Jan Mayen</t>
  </si>
  <si>
    <t>Swazilandia</t>
  </si>
  <si>
    <t>Tailandia</t>
  </si>
  <si>
    <t>Tanzania</t>
  </si>
  <si>
    <t>Territorio Britanico, Océano índico</t>
  </si>
  <si>
    <t>Togo</t>
  </si>
  <si>
    <t>Tonga, isla</t>
  </si>
  <si>
    <t>Tórtola de islas</t>
  </si>
  <si>
    <t>Trinidad y Tobago</t>
  </si>
  <si>
    <t>Tunicia</t>
  </si>
  <si>
    <t>Turkmenistán</t>
  </si>
  <si>
    <t>Turquía</t>
  </si>
  <si>
    <t>Ucrania</t>
  </si>
  <si>
    <t>Uruguay</t>
  </si>
  <si>
    <t>Uzbekistán</t>
  </si>
  <si>
    <t>Venezuela</t>
  </si>
  <si>
    <t>Vietnam</t>
  </si>
  <si>
    <t>Yemen</t>
  </si>
  <si>
    <t>Yugoslavia</t>
  </si>
  <si>
    <t>Wallis yFutuna</t>
  </si>
  <si>
    <t>Zambia</t>
  </si>
  <si>
    <t>Zona del Canal de Panamá</t>
  </si>
  <si>
    <t>Zona Libre</t>
  </si>
  <si>
    <t>Zona Neutral</t>
  </si>
  <si>
    <t>Indice de Precios Nominales - Detallistas</t>
  </si>
  <si>
    <t>Fuente: Anuarios Estadisticos -Secretaria de Estado de Agricultura de la Republica Dominicana (SEA)</t>
  </si>
  <si>
    <t>Fuente: Anuarios Estadisticos - Secretaria de Estado de Agricultura de la Republica Dominicana (SEA)</t>
  </si>
  <si>
    <r>
      <t xml:space="preserve">Arroz Blanco </t>
    </r>
    <r>
      <rPr>
        <sz val="8"/>
        <color theme="1"/>
        <rFont val="Times New Roman"/>
        <family val="1"/>
      </rPr>
      <t>(1)</t>
    </r>
  </si>
  <si>
    <t xml:space="preserve"> Fuente: Centro de Exportación e Inversión de República Dominicana (CEI-RD)</t>
  </si>
  <si>
    <t>* Cifras preliminares</t>
  </si>
  <si>
    <t>www.cei-rd.gov.do</t>
  </si>
  <si>
    <t>Exportaciones Totales (valor F.O.B en US$)</t>
  </si>
  <si>
    <t>Valor de las Exportaciones Nacionales según país de destino.</t>
  </si>
  <si>
    <t>Tasa de Cambio Nominal promedio anual(RD$/US$)</t>
  </si>
  <si>
    <t>A4: Aportes del Sector al Producto Interno Bruto (PIB) Real (Base 1991)</t>
  </si>
  <si>
    <t>A3: Aportes del Sector al Producto Interno Bruto (PIB) Corriente</t>
  </si>
  <si>
    <t>Banco Central de la Republica Domincana. Mercado Cambiario</t>
  </si>
  <si>
    <t>www.digepres.gob.do</t>
  </si>
  <si>
    <t>Recursos Internos</t>
  </si>
  <si>
    <t>Presupuesto Nacional Aprobado (Millones de RD$)</t>
  </si>
  <si>
    <t xml:space="preserve">* La periodicidad varía sujeto a la disponibilidad. </t>
  </si>
  <si>
    <t>n/d: no disponible</t>
  </si>
  <si>
    <t>Secretaria de Estado de Agricultura (SEA)</t>
  </si>
  <si>
    <t>Oficina Nacional de Estadistica (ONE)</t>
  </si>
  <si>
    <t>Banco Central de la Republica Dominicana (BCRD)</t>
  </si>
  <si>
    <t>Instituto Agrario Dominicano (IAD)</t>
  </si>
  <si>
    <t>Banco Mundial (BM)</t>
  </si>
  <si>
    <t>Banco Interamericano de Desarrollo (BID)</t>
  </si>
  <si>
    <t>Instituto Interamericano de Cooperacion para la Agricultura (IICA)</t>
  </si>
  <si>
    <t>Direccion General de Presupuesto (DIGEPRES)</t>
  </si>
  <si>
    <t>Secretaria de Estado de Hacienda (SEH)</t>
  </si>
  <si>
    <t>Centro de Exportacion e Inversion de la Republica Dominicana (CEI-RD)</t>
  </si>
  <si>
    <t>Banco Agricola de la Republica Dominicana (BARD)</t>
  </si>
  <si>
    <t>Millones de RD$</t>
  </si>
  <si>
    <t>Numero de Productores y Numero de Tareas según Tamano de la Finca</t>
  </si>
  <si>
    <t>Tamaño de la Finca</t>
  </si>
  <si>
    <t>Numero de Productores</t>
  </si>
  <si>
    <t xml:space="preserve">Intervalos </t>
  </si>
  <si>
    <t>Sin Tierras(Con Ganado)</t>
  </si>
  <si>
    <t>,01-05</t>
  </si>
  <si>
    <t>,06-10</t>
  </si>
  <si>
    <t>,11-20</t>
  </si>
  <si>
    <t>,21-50</t>
  </si>
  <si>
    <t>,51-100</t>
  </si>
  <si>
    <t>,101-500</t>
  </si>
  <si>
    <t>,501-1000</t>
  </si>
  <si>
    <t>,1001-5000</t>
  </si>
  <si>
    <t>,5001-10000</t>
  </si>
  <si>
    <t>10,001 y mas</t>
  </si>
  <si>
    <t>2005*</t>
  </si>
  <si>
    <t>Datos del Registro de Productores Agropecuarios levantados en 1998. Subsecretaria Tecnica de Planificacion , SEA</t>
  </si>
  <si>
    <t xml:space="preserve">TOTAL </t>
  </si>
  <si>
    <t>Número de Productores y Tamaño de Fincas en República Dominicana</t>
  </si>
  <si>
    <t>Sin Tierras (Con Ganado)</t>
  </si>
  <si>
    <t xml:space="preserve">Recursos Externos </t>
  </si>
  <si>
    <t>Presupuesto Secretaria de Estado de Agricultura (SEA)</t>
  </si>
  <si>
    <t>de Recursos Internos</t>
  </si>
  <si>
    <t>de Recursos Externos</t>
  </si>
  <si>
    <t>Inversion Real en Plantaciones Agricolas</t>
  </si>
  <si>
    <t>Ejecutado</t>
  </si>
  <si>
    <t xml:space="preserve">Gastos de Capital </t>
  </si>
  <si>
    <t>Presupuesto SEA (% Presupuesto Total)</t>
  </si>
  <si>
    <t>Presupuesto SEA Ejecutado (% Presupuesto SEA Total)</t>
  </si>
  <si>
    <t>Fuente: Direccion General de Presupuesto (DIGEPRES): Presupuesto Nacional. Leyes de Presupuesto. Ejecuciones Presupuestales</t>
  </si>
  <si>
    <t>Ejecutado Total</t>
  </si>
  <si>
    <t>Presupuesto Total (US$)</t>
  </si>
  <si>
    <t>Presupuesto SEA (USS)</t>
  </si>
  <si>
    <t>Ejecutado SEA (US$)</t>
  </si>
  <si>
    <t>Ejecutado Total (US$)</t>
  </si>
  <si>
    <t>Ejecutado  SEA</t>
  </si>
  <si>
    <t>Presupuesto Total (Crecimiento)</t>
  </si>
  <si>
    <t>Prespuesto SEA (Crecimiento)</t>
  </si>
  <si>
    <t>Inversion Real - Bienes Preexistente/ Gastos de Capital</t>
  </si>
  <si>
    <r>
      <t>1/</t>
    </r>
    <r>
      <rPr>
        <sz val="12"/>
        <rFont val="Times New Roman"/>
        <family val="1"/>
      </rPr>
      <t>Solo incluye sueldos y salarios a precios de 1970.</t>
    </r>
  </si>
  <si>
    <t>Participacion Sector Agropecuario</t>
  </si>
  <si>
    <t xml:space="preserve">Sector Agropecuario </t>
  </si>
  <si>
    <t>Sector Agropecuario (%)</t>
  </si>
  <si>
    <t>PIB real (%)</t>
  </si>
  <si>
    <t>PIB real</t>
  </si>
  <si>
    <t>Fuente: Banco Central - Sector Real</t>
  </si>
  <si>
    <t>Participacion Ganaderia, Silvicultura y Pesca en Sector Agropecuario</t>
  </si>
  <si>
    <t>Sector Ganadería, Silvicultura y Pesca (%)</t>
  </si>
  <si>
    <t>MILES DE RACIMOS</t>
  </si>
  <si>
    <t xml:space="preserve">Coco seco </t>
  </si>
  <si>
    <t>MILLONES DE NUECES</t>
  </si>
  <si>
    <t>País de origen</t>
  </si>
  <si>
    <t>Canada</t>
  </si>
  <si>
    <t>Canal, isla (islas Nomadas)</t>
  </si>
  <si>
    <t>Canrias, islas</t>
  </si>
  <si>
    <t>Centroafricana, Republica</t>
  </si>
  <si>
    <t>China (Taiwan)</t>
  </si>
  <si>
    <t>China continental</t>
  </si>
  <si>
    <t>Cuidad del Vaticano</t>
  </si>
  <si>
    <t>Comores, Republica Federal de las</t>
  </si>
  <si>
    <t>Cook, islas</t>
  </si>
  <si>
    <t>Corea, Republica de</t>
  </si>
  <si>
    <t xml:space="preserve">Corea, Republica Democratuca popular de </t>
  </si>
  <si>
    <t>Croaca</t>
  </si>
  <si>
    <t>Dahomey</t>
  </si>
  <si>
    <t>Dalmacia</t>
  </si>
  <si>
    <t>Dijibouti</t>
  </si>
  <si>
    <t>Dominica</t>
  </si>
  <si>
    <t>Elizabeth</t>
  </si>
  <si>
    <t>Eritrea</t>
  </si>
  <si>
    <t>Eslovenia</t>
  </si>
  <si>
    <t>Estados Federados de Micronesia</t>
  </si>
  <si>
    <t>Estados Unidos de America (EEUU)</t>
  </si>
  <si>
    <t>Etiopia</t>
  </si>
  <si>
    <t>Fayal, islas</t>
  </si>
  <si>
    <t>Federacion Rusa</t>
  </si>
  <si>
    <t>Fiji</t>
  </si>
  <si>
    <t>Gabon</t>
  </si>
  <si>
    <t>Gambia</t>
  </si>
  <si>
    <t>130,00</t>
  </si>
  <si>
    <t>Georgina y sandwich del sur, islas</t>
  </si>
  <si>
    <t>Guadalupe y Dependencia</t>
  </si>
  <si>
    <t>Guinea Bissau</t>
  </si>
  <si>
    <t>Guinea Ecuatorial</t>
  </si>
  <si>
    <t>Guinea Francesa</t>
  </si>
  <si>
    <t>Guyana Francesa</t>
  </si>
  <si>
    <t>Haiti</t>
  </si>
  <si>
    <t>Hauru</t>
  </si>
  <si>
    <t>Heard y MC Donalds, islas</t>
  </si>
  <si>
    <t>Holanda (Paises Bajos)</t>
  </si>
  <si>
    <t>Hungria</t>
  </si>
  <si>
    <t>irak</t>
  </si>
  <si>
    <t>Iran</t>
  </si>
  <si>
    <t>Islas Britanicas del Oceano indico</t>
  </si>
  <si>
    <t>Islas Faroe</t>
  </si>
  <si>
    <t>Islas Malvinas</t>
  </si>
  <si>
    <t>Islas Menores de Estados Unidos</t>
  </si>
  <si>
    <t>Islas Virgenes (EE.UU.)</t>
  </si>
  <si>
    <t>Islas Virgenes (G.B.)</t>
  </si>
  <si>
    <t xml:space="preserve">Israel </t>
  </si>
  <si>
    <t>Japon</t>
  </si>
  <si>
    <t>Johnston, isla</t>
  </si>
  <si>
    <t>Kazajstan</t>
  </si>
  <si>
    <t>Kinguisia</t>
  </si>
  <si>
    <t>Kiribati</t>
  </si>
  <si>
    <t>Laos</t>
  </si>
  <si>
    <t>Lesotho</t>
  </si>
  <si>
    <t>Libano</t>
  </si>
  <si>
    <t>Liechtenstein</t>
  </si>
  <si>
    <t>Madagascar</t>
  </si>
  <si>
    <t>Malawi</t>
  </si>
  <si>
    <t>Maldivas</t>
  </si>
  <si>
    <t>Mali</t>
  </si>
  <si>
    <t>Mexico</t>
  </si>
  <si>
    <t>Midway, islas</t>
  </si>
  <si>
    <t>Moldovia</t>
  </si>
  <si>
    <t>Monaco</t>
  </si>
  <si>
    <t>mull, islas</t>
  </si>
  <si>
    <t>myanmar(Birmania)</t>
  </si>
  <si>
    <t>Nauru</t>
  </si>
  <si>
    <t>Navidad, isla</t>
  </si>
  <si>
    <t>.</t>
  </si>
  <si>
    <t>Niger</t>
  </si>
  <si>
    <t>Nieu</t>
  </si>
  <si>
    <t>Norfolk isla</t>
  </si>
  <si>
    <t>Nueva Caledonia</t>
  </si>
  <si>
    <t>Nueva Hebridas( Condominio)</t>
  </si>
  <si>
    <t>Oman</t>
  </si>
  <si>
    <t>Pacifico, islas de (Adm.de los EE.UU)</t>
  </si>
  <si>
    <t>Pakistan</t>
  </si>
  <si>
    <t>Panama</t>
  </si>
  <si>
    <t>Papua y nueva Guinea</t>
  </si>
  <si>
    <t>Peru</t>
  </si>
  <si>
    <t>Pitcaim Y Dependencias</t>
  </si>
  <si>
    <t>Puerto Nuevo</t>
  </si>
  <si>
    <t>Rep.de Georgia</t>
  </si>
  <si>
    <t>Republica Checa</t>
  </si>
  <si>
    <t>Republica de Palau</t>
  </si>
  <si>
    <t>Republica de Sudafrica</t>
  </si>
  <si>
    <t>Republica Eslovaquia</t>
  </si>
  <si>
    <t>Republica Kirguisa</t>
  </si>
  <si>
    <t>Reunion, islas</t>
  </si>
  <si>
    <t>Ruanda</t>
  </si>
  <si>
    <t>Sahara Español</t>
  </si>
  <si>
    <t>Salomon</t>
  </si>
  <si>
    <t>Samoa</t>
  </si>
  <si>
    <t>San Cristobal y Nieves</t>
  </si>
  <si>
    <t>San Martin</t>
  </si>
  <si>
    <t>San Vicente y las Granadinas</t>
  </si>
  <si>
    <t xml:space="preserve">Santa Elena </t>
  </si>
  <si>
    <t>Santa Lucia</t>
  </si>
  <si>
    <t>Santo Tome y Principe</t>
  </si>
  <si>
    <t>Sengal</t>
  </si>
  <si>
    <t>Seychelies</t>
  </si>
  <si>
    <t>Sikkin</t>
  </si>
  <si>
    <t>Somalia</t>
  </si>
  <si>
    <t>Sri Lanka</t>
  </si>
  <si>
    <t>Sudan</t>
  </si>
  <si>
    <t>Suriman</t>
  </si>
  <si>
    <t>Tadjikistan</t>
  </si>
  <si>
    <t>Tahiti</t>
  </si>
  <si>
    <t>Territorio Britanico del Oceano Indico</t>
  </si>
  <si>
    <t>Teritorios Franceses del Sur</t>
  </si>
  <si>
    <t>Tokelau, islas</t>
  </si>
  <si>
    <t>Turkmenistan</t>
  </si>
  <si>
    <t>Turquia</t>
  </si>
  <si>
    <t>Ugania</t>
  </si>
  <si>
    <t>Uzbekistan</t>
  </si>
  <si>
    <t>Vanuatu</t>
  </si>
  <si>
    <t>Wallis y Futura, islas</t>
  </si>
  <si>
    <t xml:space="preserve">Yemen </t>
  </si>
  <si>
    <t>Zimbadwe</t>
  </si>
  <si>
    <t>Zona del Canal de Panama</t>
  </si>
  <si>
    <t>Azúcar y Manufacturas</t>
  </si>
  <si>
    <t>Frutas y Preparados</t>
  </si>
  <si>
    <t>Frutas y Congelados</t>
  </si>
  <si>
    <t>Cocoa y Manufacturas</t>
  </si>
  <si>
    <t>Vegetales Frescos</t>
  </si>
  <si>
    <t>Otros Vegetales</t>
  </si>
  <si>
    <t>Nueces y Preparados</t>
  </si>
  <si>
    <t>Copra de Coco</t>
  </si>
  <si>
    <t>café y Manufacturas</t>
  </si>
  <si>
    <t>Piñas Frescas</t>
  </si>
  <si>
    <t>Melones</t>
  </si>
  <si>
    <t>Jugos de Frutas</t>
  </si>
  <si>
    <t>Otras Frutas  PREP/PRES</t>
  </si>
  <si>
    <t>Citricos Frecos</t>
  </si>
  <si>
    <t>Jugo de Manzana</t>
  </si>
  <si>
    <t>Vgetales Congelados</t>
  </si>
  <si>
    <t>Bananas/Platanos</t>
  </si>
  <si>
    <t>Tomates, Salsa y Pasta</t>
  </si>
  <si>
    <t>Otros Jugos de Frutas</t>
  </si>
  <si>
    <t>Fuente: Department of Commerce, U.S. Census Bureau, Foreign Trade Statistics</t>
  </si>
  <si>
    <t xml:space="preserve">Volumen de Exportaciones de la República Dominicana Hacia los Estados Unidos. Toneladas Métricas.               </t>
  </si>
  <si>
    <t>Importaciones</t>
  </si>
  <si>
    <t>Exportaciones</t>
  </si>
  <si>
    <t xml:space="preserve">Años </t>
  </si>
  <si>
    <t xml:space="preserve">Saldo Comercial </t>
  </si>
  <si>
    <t>Funte: Department of Commerce, U.S. Census Bureau, Foreign Trade Statistics</t>
  </si>
  <si>
    <t>DETALLE</t>
  </si>
  <si>
    <t>UNIDAD</t>
  </si>
  <si>
    <t>Volumen</t>
  </si>
  <si>
    <t>Precio</t>
  </si>
  <si>
    <t>Valor</t>
  </si>
  <si>
    <t>%</t>
  </si>
  <si>
    <t>I.-TOTAL EXP. TRADICIONALES AGRPECUARIAS</t>
  </si>
  <si>
    <t>II.- AZUCAR Y OTROS DERIVADOS DE LA CAÑA</t>
  </si>
  <si>
    <t>T.M.</t>
  </si>
  <si>
    <t xml:space="preserve"> Azúcar Crudo</t>
  </si>
  <si>
    <t>Furfural</t>
  </si>
  <si>
    <t>Melazas</t>
  </si>
  <si>
    <t>Mieles Ricas</t>
  </si>
  <si>
    <t>n.d</t>
  </si>
  <si>
    <t>III.- CAFE Y SUS MANUFACTURAS</t>
  </si>
  <si>
    <t>Café en Grano</t>
  </si>
  <si>
    <t>Manufacturas</t>
  </si>
  <si>
    <t>IV.- CACAO Y MANUFACTURAS</t>
  </si>
  <si>
    <t xml:space="preserve"> Cacao en Grano</t>
  </si>
  <si>
    <t>V.- TABACO Y SUS MANUFACTURAS</t>
  </si>
  <si>
    <t>Tabaco en Rama</t>
  </si>
  <si>
    <t>Yautía</t>
  </si>
  <si>
    <t>Vainitas</t>
  </si>
  <si>
    <t>Tomates</t>
  </si>
  <si>
    <t>Plátanos</t>
  </si>
  <si>
    <t>Piñas</t>
  </si>
  <si>
    <t>Naranjas agrias</t>
  </si>
  <si>
    <t>Guineos</t>
  </si>
  <si>
    <t>Guandules</t>
  </si>
  <si>
    <t>Frutos y vegetales</t>
  </si>
  <si>
    <t>Flores</t>
  </si>
  <si>
    <t>Cundeamor</t>
  </si>
  <si>
    <t>Cocos secos</t>
  </si>
  <si>
    <t>Berenjenas</t>
  </si>
  <si>
    <t>Auyamas</t>
  </si>
  <si>
    <t>Ajíes y pimientos</t>
  </si>
  <si>
    <t>Aguacates</t>
  </si>
  <si>
    <t>Fuente: Banco Central de la Republica Dominican y Centro de Inversion y Exportaciones (CEI-RD)</t>
  </si>
  <si>
    <t>Toronjas y pomelos</t>
  </si>
  <si>
    <t>Plantas Ornamentales</t>
  </si>
  <si>
    <t>Miel de abejas</t>
  </si>
  <si>
    <t>Cera de abejas</t>
  </si>
  <si>
    <t>Carne de vacuno</t>
  </si>
  <si>
    <t>Bangana</t>
  </si>
  <si>
    <t xml:space="preserve">Republica Dominicana:  Volumen Exportaciones Agropecuarias No-Tradicionales. 1990-2005. </t>
  </si>
  <si>
    <t>Pagina 2 de 2</t>
  </si>
  <si>
    <t>Huevos para consumo</t>
  </si>
  <si>
    <t>Lambies</t>
  </si>
  <si>
    <t>Lechosa</t>
  </si>
  <si>
    <t>Limones agrios</t>
  </si>
  <si>
    <t>Limones dulces</t>
  </si>
  <si>
    <t>Mangos</t>
  </si>
  <si>
    <t>Musu chino</t>
  </si>
  <si>
    <t>Naranjas dulces</t>
  </si>
  <si>
    <t>Fuente: Banco Central de la Republica Dominicana y Centro de Inversion y Exportaciones (CEI-RD)</t>
  </si>
  <si>
    <t>Pan de fruta/panapen</t>
  </si>
  <si>
    <t>Republica Dominicana: Exportaciones Agropecuarias No-Tradiconales 1990-2005. VALOR US$</t>
  </si>
  <si>
    <t>Pepinillo</t>
  </si>
  <si>
    <t>Quenepas</t>
  </si>
  <si>
    <t>Tasas de Crecimiento del valor y Volumen de las Exportaciones No-Tradicionales</t>
  </si>
  <si>
    <t>Valor Miles US$ Volumen Toneladas Metricas</t>
  </si>
  <si>
    <t xml:space="preserve">Periodo </t>
  </si>
  <si>
    <t>Volumen Toneladas Metricas</t>
  </si>
  <si>
    <t>Valor     Miles  US$</t>
  </si>
  <si>
    <t xml:space="preserve">Tasa de Crecimiento Volumen </t>
  </si>
  <si>
    <t xml:space="preserve">Tasa de Crecimiento  Valor </t>
  </si>
  <si>
    <t>Tasa de Crecimiento del Volumen Exportaciones no-tradicionales</t>
  </si>
  <si>
    <t>Tasa de Crecimiento del Valor Exportaciones No-Tradicionales</t>
  </si>
  <si>
    <t>no borrar</t>
  </si>
  <si>
    <t>CEREALES</t>
  </si>
  <si>
    <t>Maíz</t>
  </si>
  <si>
    <t>Trigo</t>
  </si>
  <si>
    <t>LEGUMINOSAS</t>
  </si>
  <si>
    <t>VEGETALES</t>
  </si>
  <si>
    <t>Ajo para cosumo</t>
  </si>
  <si>
    <t>Ajo para semilla</t>
  </si>
  <si>
    <t>Cebollas</t>
  </si>
  <si>
    <t>Cebolla amarilla</t>
  </si>
  <si>
    <t>Cebolla roja</t>
  </si>
  <si>
    <t>N.D</t>
  </si>
  <si>
    <t>RAICES Y TUB.</t>
  </si>
  <si>
    <t xml:space="preserve">Papas </t>
  </si>
  <si>
    <t>Papa para consumo</t>
  </si>
  <si>
    <t>Papa para semilla</t>
  </si>
  <si>
    <t>Papa precocidas</t>
  </si>
  <si>
    <t>PECUARIOS</t>
  </si>
  <si>
    <t>CARNES Y DERIVADOS</t>
  </si>
  <si>
    <t>Cerdo</t>
  </si>
  <si>
    <t>Pollo</t>
  </si>
  <si>
    <t>Res</t>
  </si>
  <si>
    <t>Pavo</t>
  </si>
  <si>
    <t>Leche</t>
  </si>
  <si>
    <t>AGROIND.</t>
  </si>
  <si>
    <t>Fuentes SEA, Dpto. Promoción Agrícola y ganadera y Dirección General de Ganadería,</t>
  </si>
  <si>
    <t xml:space="preserve"> Elaborado en el Depto. de Economía Agropecuaria.</t>
  </si>
  <si>
    <t>Notas:  Las Importaciones pecuarias son reales, según los puertos del país.</t>
  </si>
  <si>
    <t>(1) Incluye aceite de Oliva, Soya, Crudo de Girasol, Palma, Maíz y Soya. (desgomado).</t>
  </si>
  <si>
    <t>En los años 1995-1996, la importación de papa incluye (semillas, comercial y precocida); el  ajo (semilla y comercial)</t>
  </si>
  <si>
    <t xml:space="preserve"> Cebolla (roja y amarilla).   El valor de las Importaciones de maíz está representado en CIF</t>
  </si>
  <si>
    <t>Unid.</t>
  </si>
  <si>
    <t>Arroz Superior</t>
  </si>
  <si>
    <t>QQ</t>
  </si>
  <si>
    <t>Arroz Selecto</t>
  </si>
  <si>
    <t>Maíz en grano</t>
  </si>
  <si>
    <t>Papa blanca</t>
  </si>
  <si>
    <t>Yautía amarilla</t>
  </si>
  <si>
    <t>Yautía blanca</t>
  </si>
  <si>
    <t>Yautía coco</t>
  </si>
  <si>
    <t>Habichuela pinta</t>
  </si>
  <si>
    <t>Habichuela roja</t>
  </si>
  <si>
    <t>Habichuela negra</t>
  </si>
  <si>
    <t>Habichuela blanca</t>
  </si>
  <si>
    <t>Coco seco</t>
  </si>
  <si>
    <t>Ají Cubanela</t>
  </si>
  <si>
    <t>Guandul v. Vaina</t>
  </si>
  <si>
    <t>Molondrón</t>
  </si>
  <si>
    <t>Lechuga criolla</t>
  </si>
  <si>
    <t>Cto.</t>
  </si>
  <si>
    <t>Lechuga repollada</t>
  </si>
  <si>
    <t>Tomate ensalada</t>
  </si>
  <si>
    <t>Tomate industrial</t>
  </si>
  <si>
    <t>Guineo maduro</t>
  </si>
  <si>
    <t>Naranja agria</t>
  </si>
  <si>
    <t>Doc.</t>
  </si>
  <si>
    <t>Naranja dulce</t>
  </si>
  <si>
    <t>Limón agrio</t>
  </si>
  <si>
    <t>Melón</t>
  </si>
  <si>
    <t>Mllr.</t>
  </si>
  <si>
    <t>Piña</t>
  </si>
  <si>
    <t>Plátano barahona</t>
  </si>
  <si>
    <t>Plátano cibao</t>
  </si>
  <si>
    <t>Res banda</t>
  </si>
  <si>
    <t>Cerdo banda</t>
  </si>
  <si>
    <t>Pollo vivo</t>
  </si>
  <si>
    <t>Huevos de granja</t>
  </si>
  <si>
    <t>Guineo (Verdes)</t>
  </si>
  <si>
    <t xml:space="preserve">Plátano </t>
  </si>
  <si>
    <t>Lib.</t>
  </si>
  <si>
    <t>Habichuela  pinta</t>
  </si>
  <si>
    <t>Guandul v. grano</t>
  </si>
  <si>
    <t>Guandul v. vaina</t>
  </si>
  <si>
    <t>Mta.</t>
  </si>
  <si>
    <t>Coco de agua</t>
  </si>
  <si>
    <t>Res bola</t>
  </si>
  <si>
    <t>Res cadera</t>
  </si>
  <si>
    <t>Res pecho</t>
  </si>
  <si>
    <t>Res rotí</t>
  </si>
  <si>
    <t>Cerdo chuleta</t>
  </si>
  <si>
    <t>Cerdo pierna</t>
  </si>
  <si>
    <t>Pollo procesado</t>
  </si>
  <si>
    <t>Mill.</t>
  </si>
  <si>
    <t>Ají Custoso</t>
  </si>
  <si>
    <t>Maní</t>
  </si>
  <si>
    <t xml:space="preserve">Arroz </t>
  </si>
  <si>
    <t>UNID</t>
  </si>
  <si>
    <t>Mill</t>
  </si>
  <si>
    <t>Rcmos</t>
  </si>
  <si>
    <t>Mllr</t>
  </si>
  <si>
    <t>Inversion Publica en el Sector Agropecuario</t>
  </si>
  <si>
    <t>Aportes del Sector Agropecuario al Sector Real</t>
  </si>
  <si>
    <t>Producto Interno Bruto Real Total, Participacion Sectores Agropecuario y Ganaderia, Silvicultura y Pesca (Base 1991)</t>
  </si>
  <si>
    <t>A2: Producto Interno Bruto Real Total, Participacion Sectores Agropecuario y Ganaderia, Silvicultura y Pesca (Base 1991)</t>
  </si>
  <si>
    <t>A5: Indice de Precios Nominales: Finca, Mayorista y Detallista***</t>
  </si>
  <si>
    <t>A6: Indice de Precios Reales: Finca, Mayorista y Detallista***</t>
  </si>
  <si>
    <t>***Solicitados al Depto. De Cuentas Nacionales del Banco Central</t>
  </si>
  <si>
    <t>Precios</t>
  </si>
  <si>
    <t>Precios Promedios Mayorista por Producto (RD$)</t>
  </si>
  <si>
    <t>Producto</t>
  </si>
  <si>
    <t>A7: Precio Promedio Mayorista</t>
  </si>
  <si>
    <t>Precios Promedios Detallista (RD$)</t>
  </si>
  <si>
    <t>A8: Precio Promedio Detallista</t>
  </si>
  <si>
    <t>Precios Promedios de Finca  (RD$)</t>
  </si>
  <si>
    <t>A9: Precio Promedio Finca</t>
  </si>
  <si>
    <t>Volumen y Valor de la Producción Agrícola y Pecuaria, Silvicultura y Pesca en Precios Corrientes.</t>
  </si>
  <si>
    <t>A10: Produccion Agricola por Rubro</t>
  </si>
  <si>
    <t>A11: Cosecha Agricola por Rubro</t>
  </si>
  <si>
    <t>A12: Siembra Agricola por Rubro</t>
  </si>
  <si>
    <t>Otros Productos del Azucar relacionados</t>
  </si>
  <si>
    <t>Productos Miscelaneos</t>
  </si>
  <si>
    <t>Carnes</t>
  </si>
  <si>
    <t>A13: Volumen de Exportaciones de la República Dominicana Hacia los Estados Unidos.</t>
  </si>
  <si>
    <t xml:space="preserve">Valor de las Importaciones procedentes de Estados Unidos. En miles de US$ </t>
  </si>
  <si>
    <t>Alimentos Animales</t>
  </si>
  <si>
    <t>Alimentos Aves</t>
  </si>
  <si>
    <t>Aves Vivas</t>
  </si>
  <si>
    <t>Pollitos Bebes</t>
  </si>
  <si>
    <t>Carne Aves</t>
  </si>
  <si>
    <t>Productos Lacteos</t>
  </si>
  <si>
    <t>Grasas y Aceites</t>
  </si>
  <si>
    <t>Cebos</t>
  </si>
  <si>
    <t>Otras grasas animales</t>
  </si>
  <si>
    <t>Pieles</t>
  </si>
  <si>
    <t>Granos y Alimentos</t>
  </si>
  <si>
    <t>Trigo no procesado</t>
  </si>
  <si>
    <t>Harina de Trigo</t>
  </si>
  <si>
    <t>Arroz no procesado</t>
  </si>
  <si>
    <t>Alimentos granos y procesados</t>
  </si>
  <si>
    <t>Granos Animales</t>
  </si>
  <si>
    <t>Maiz</t>
  </si>
  <si>
    <t>Productos en granos</t>
  </si>
  <si>
    <t>Frutas y preparados</t>
  </si>
  <si>
    <t>Vegetales y Preparados</t>
  </si>
  <si>
    <t>Legumbres</t>
  </si>
  <si>
    <t>Habichuelas secas</t>
  </si>
  <si>
    <t>Semillas</t>
  </si>
  <si>
    <t>Torta de Manteca</t>
  </si>
  <si>
    <t>Semillas Oleaginosas</t>
  </si>
  <si>
    <t>Aceite vegetales</t>
  </si>
  <si>
    <t>Aceite de soya</t>
  </si>
  <si>
    <t>Tabaco, UNMFG</t>
  </si>
  <si>
    <t>Azucar y productos tropicales</t>
  </si>
  <si>
    <t>Azucar y productos relacionados</t>
  </si>
  <si>
    <t>Otros productos</t>
  </si>
  <si>
    <t>Bebidas y jugos</t>
  </si>
  <si>
    <t>A14: Volumen de Importaciones desde Estados Unidos hacia la Republica Dominicana</t>
  </si>
  <si>
    <t>Balanza Comercial República Dominicana-Estados Unidos de América (Valor Miles de US$)</t>
  </si>
  <si>
    <t>Comercio - Balanza Comercial Rep. Dom. &amp; Estados Unidos</t>
  </si>
  <si>
    <t>Fuente: Banco Central de la Republica Dominicana</t>
  </si>
  <si>
    <t>Centro de Inversion y Exportacion de la Republica Dominicana</t>
  </si>
  <si>
    <t>Exportaciones  de Productos Tradicionales (en miles de US$)</t>
  </si>
  <si>
    <t>A15: Exportaciones  de Productos Tradicionales (en miles de US$)</t>
  </si>
  <si>
    <t>A16: Exportaciones de Productos No-Tradicionales (en miles de US$)</t>
  </si>
  <si>
    <t xml:space="preserve">Exportaciones de Productos No-Tradicionales </t>
  </si>
  <si>
    <t>(Miles de  US$)</t>
  </si>
  <si>
    <t>Permisos de Importaciones Otorgados a los Principales Productos Agropecuarios</t>
  </si>
  <si>
    <t>(En miles de quintales y miles US$)</t>
  </si>
  <si>
    <r>
      <t>Aceite</t>
    </r>
    <r>
      <rPr>
        <vertAlign val="superscript"/>
        <sz val="12"/>
        <color indexed="8"/>
        <rFont val="Times New Roman"/>
        <family val="1"/>
      </rPr>
      <t>1</t>
    </r>
  </si>
  <si>
    <t>Fuente: Secretaria de Estado de Agricultura (SEA)</t>
  </si>
  <si>
    <t>A17: Permisos de Importaciones Otorgados a los Principales Productos Agropecuarios</t>
  </si>
  <si>
    <t>A18: Valor de las Exportaciones Nacionales según país de destino.</t>
  </si>
  <si>
    <t>A19: Valor de las Exportaciones Nacionales según país de destino.</t>
  </si>
  <si>
    <t>Productores - No. de Productores Agropecuarios</t>
  </si>
  <si>
    <t>Numero de Productores Agropecuarios por Regiones segun Tamaño de la Finca. Censo 1998.</t>
  </si>
  <si>
    <t>Regiones</t>
  </si>
  <si>
    <t>Norte</t>
  </si>
  <si>
    <t xml:space="preserve">Tamaño </t>
  </si>
  <si>
    <t>Nordeste</t>
  </si>
  <si>
    <t>Noroeste</t>
  </si>
  <si>
    <t>Norcentral</t>
  </si>
  <si>
    <t>Central</t>
  </si>
  <si>
    <t>Sur</t>
  </si>
  <si>
    <t>Suroeste</t>
  </si>
  <si>
    <t>Este</t>
  </si>
  <si>
    <t xml:space="preserve">Total de Tareas de las Fincas por Regiones, segun Tamaño de la Finca.  Censo 1998. </t>
  </si>
  <si>
    <t>Tamaño</t>
  </si>
  <si>
    <t>Region</t>
  </si>
  <si>
    <t xml:space="preserve">A20: Total de Tareas de las Fincas por Regiones, segun Tamaño de la Finca.  Censo 1998. </t>
  </si>
  <si>
    <t>A21: Número de Productores y Tamaño de Fincas en República Dominicana</t>
  </si>
  <si>
    <t xml:space="preserve">www.bancentral.gov.do </t>
  </si>
  <si>
    <t>Fuente: Banco Central de la Republica Dominicana - Sector Externo</t>
  </si>
  <si>
    <t>2009*</t>
  </si>
  <si>
    <t>*Abril</t>
  </si>
</sst>
</file>

<file path=xl/styles.xml><?xml version="1.0" encoding="utf-8"?>
<styleSheet xmlns="http://schemas.openxmlformats.org/spreadsheetml/2006/main">
  <numFmts count="21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_(* #,##0.0_);_(* \(#,##0.0\);_(* &quot;-&quot;??_);_(@_)"/>
    <numFmt numFmtId="167" formatCode="0.0%"/>
    <numFmt numFmtId="168" formatCode="0.0"/>
    <numFmt numFmtId="169" formatCode="General_)"/>
    <numFmt numFmtId="170" formatCode="_-* #,##0\ _€_-;\-* #,##0\ _€_-;_-* &quot;-&quot;??\ _€_-;_-@_-"/>
    <numFmt numFmtId="171" formatCode="_(* #,##0_);_(* \(#,##0\);_(* &quot;-&quot;??_);_(@_)"/>
    <numFmt numFmtId="172" formatCode="0.000"/>
    <numFmt numFmtId="173" formatCode="_-* #,##0.0\ _€_-;\-* #,##0.0\ _€_-;_-* &quot;-&quot;?\ _€_-;_-@_-"/>
    <numFmt numFmtId="174" formatCode="#,##0.0_);\(#,##0.0\)"/>
    <numFmt numFmtId="175" formatCode="_(* #,##0.000_);_(* \(#,##0.000\);_(* &quot;-&quot;??_);_(@_)"/>
    <numFmt numFmtId="176" formatCode="_-* #,##0_-;\-* #,##0_-;_-* &quot;-&quot;_-;_-@_-"/>
    <numFmt numFmtId="177" formatCode="_-* #,##0.00_-;\-* #,##0.00_-;_-* &quot;-&quot;??_-;_-@_-"/>
    <numFmt numFmtId="178" formatCode="_-* #,##0_-;\-* #,##0_-;_-* &quot;-&quot;??_-;_-@_-"/>
    <numFmt numFmtId="179" formatCode="_-* #,##0.0_-;\-* #,##0.0_-;_-* &quot;-&quot;??_-;_-@_-"/>
    <numFmt numFmtId="180" formatCode="0.0000"/>
    <numFmt numFmtId="181" formatCode="0_)"/>
    <numFmt numFmtId="182" formatCode="0.00_);\(0.00\)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MS Sans Serif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u/>
      <sz val="8"/>
      <color theme="10"/>
      <name val="Times New Roman"/>
      <family val="1"/>
    </font>
    <font>
      <sz val="9"/>
      <color theme="1"/>
      <name val="Times New Roman"/>
      <family val="1"/>
    </font>
    <font>
      <i/>
      <sz val="7"/>
      <color theme="1"/>
      <name val="Times New Roman"/>
      <family val="1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sz val="8"/>
      <name val="Arial"/>
    </font>
    <font>
      <vertAlign val="superscript"/>
      <sz val="12"/>
      <name val="Times New Roman"/>
      <family val="1"/>
    </font>
    <font>
      <u/>
      <sz val="10"/>
      <color indexed="12"/>
      <name val="Arial"/>
    </font>
    <font>
      <sz val="8"/>
      <color indexed="8"/>
      <name val="Arial Narrow"/>
      <family val="2"/>
    </font>
    <font>
      <b/>
      <sz val="12"/>
      <color indexed="9"/>
      <name val="Times New Roman"/>
      <family val="1"/>
    </font>
    <font>
      <u/>
      <sz val="12"/>
      <color theme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Arial Unicode MS"/>
      <family val="2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FD7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/>
    <xf numFmtId="0" fontId="21" fillId="0" borderId="0"/>
    <xf numFmtId="0" fontId="34" fillId="0" borderId="0"/>
    <xf numFmtId="164" fontId="34" fillId="0" borderId="0" applyFont="0" applyFill="0" applyBorder="0" applyAlignment="0" applyProtection="0"/>
    <xf numFmtId="0" fontId="16" fillId="0" borderId="0" applyNumberFormat="0"/>
    <xf numFmtId="0" fontId="27" fillId="0" borderId="0" applyNumberFormat="0" applyAlignment="0"/>
    <xf numFmtId="3" fontId="37" fillId="0" borderId="2"/>
    <xf numFmtId="0" fontId="40" fillId="0" borderId="0" applyNumberFormat="0" applyFill="0" applyBorder="0" applyAlignment="0" applyProtection="0">
      <alignment vertical="top"/>
      <protection locked="0"/>
    </xf>
    <xf numFmtId="43" fontId="34" fillId="0" borderId="0" applyFont="0" applyFill="0" applyBorder="0" applyAlignment="0" applyProtection="0"/>
    <xf numFmtId="0" fontId="34" fillId="0" borderId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7" fontId="34" fillId="0" borderId="0" applyFont="0" applyFill="0" applyBorder="0" applyAlignment="0" applyProtection="0"/>
  </cellStyleXfs>
  <cellXfs count="631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0" borderId="0" xfId="1" applyAlignment="1" applyProtection="1"/>
    <xf numFmtId="1" fontId="0" fillId="0" borderId="0" xfId="0" applyNumberFormat="1"/>
    <xf numFmtId="0" fontId="8" fillId="0" borderId="0" xfId="0" applyFont="1"/>
    <xf numFmtId="0" fontId="8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6" fillId="3" borderId="0" xfId="0" applyFont="1" applyFill="1"/>
    <xf numFmtId="3" fontId="8" fillId="0" borderId="0" xfId="0" applyNumberFormat="1" applyFont="1"/>
    <xf numFmtId="0" fontId="8" fillId="0" borderId="0" xfId="0" applyFont="1" applyFill="1"/>
    <xf numFmtId="0" fontId="12" fillId="0" borderId="0" xfId="0" applyFont="1"/>
    <xf numFmtId="0" fontId="12" fillId="0" borderId="0" xfId="0" applyFont="1" applyFill="1"/>
    <xf numFmtId="0" fontId="13" fillId="0" borderId="0" xfId="0" applyFont="1"/>
    <xf numFmtId="0" fontId="6" fillId="3" borderId="0" xfId="0" applyFont="1" applyFill="1" applyAlignment="1">
      <alignment horizontal="right"/>
    </xf>
    <xf numFmtId="0" fontId="11" fillId="0" borderId="0" xfId="0" applyFont="1"/>
    <xf numFmtId="0" fontId="14" fillId="0" borderId="0" xfId="1" applyFont="1" applyAlignment="1" applyProtection="1"/>
    <xf numFmtId="0" fontId="15" fillId="0" borderId="0" xfId="4" applyFont="1"/>
    <xf numFmtId="165" fontId="16" fillId="0" borderId="9" xfId="4" applyNumberFormat="1" applyFont="1" applyBorder="1"/>
    <xf numFmtId="165" fontId="17" fillId="0" borderId="9" xfId="5" applyNumberFormat="1" applyFont="1" applyBorder="1"/>
    <xf numFmtId="165" fontId="16" fillId="0" borderId="9" xfId="5" applyNumberFormat="1" applyFont="1" applyBorder="1"/>
    <xf numFmtId="165" fontId="16" fillId="0" borderId="0" xfId="4" applyNumberFormat="1" applyFont="1"/>
    <xf numFmtId="165" fontId="15" fillId="0" borderId="5" xfId="4" applyNumberFormat="1" applyFont="1" applyBorder="1" applyAlignment="1">
      <alignment horizontal="left" indent="2"/>
    </xf>
    <xf numFmtId="165" fontId="18" fillId="0" borderId="5" xfId="5" applyNumberFormat="1" applyFont="1" applyBorder="1"/>
    <xf numFmtId="165" fontId="8" fillId="0" borderId="5" xfId="5" applyNumberFormat="1" applyFont="1" applyBorder="1"/>
    <xf numFmtId="165" fontId="15" fillId="0" borderId="5" xfId="5" applyNumberFormat="1" applyFont="1" applyBorder="1"/>
    <xf numFmtId="165" fontId="15" fillId="0" borderId="0" xfId="4" applyNumberFormat="1" applyFont="1"/>
    <xf numFmtId="165" fontId="17" fillId="0" borderId="5" xfId="5" applyNumberFormat="1" applyFont="1" applyBorder="1"/>
    <xf numFmtId="165" fontId="16" fillId="0" borderId="5" xfId="5" applyNumberFormat="1" applyFont="1" applyBorder="1"/>
    <xf numFmtId="165" fontId="16" fillId="0" borderId="5" xfId="4" applyNumberFormat="1" applyFont="1" applyBorder="1" applyAlignment="1">
      <alignment horizontal="left" indent="2"/>
    </xf>
    <xf numFmtId="165" fontId="15" fillId="0" borderId="5" xfId="4" applyNumberFormat="1" applyFont="1" applyBorder="1" applyAlignment="1">
      <alignment horizontal="left" indent="4"/>
    </xf>
    <xf numFmtId="165" fontId="16" fillId="0" borderId="11" xfId="4" applyNumberFormat="1" applyFont="1" applyBorder="1"/>
    <xf numFmtId="165" fontId="16" fillId="0" borderId="11" xfId="5" applyNumberFormat="1" applyFont="1" applyBorder="1"/>
    <xf numFmtId="165" fontId="16" fillId="0" borderId="12" xfId="4" applyNumberFormat="1" applyFont="1" applyBorder="1"/>
    <xf numFmtId="165" fontId="16" fillId="0" borderId="0" xfId="5" applyNumberFormat="1" applyFont="1"/>
    <xf numFmtId="165" fontId="16" fillId="0" borderId="0" xfId="4" applyNumberFormat="1" applyFont="1" applyBorder="1" applyAlignment="1"/>
    <xf numFmtId="165" fontId="16" fillId="0" borderId="0" xfId="4" applyNumberFormat="1" applyFont="1" applyAlignment="1"/>
    <xf numFmtId="165" fontId="15" fillId="0" borderId="0" xfId="5" applyNumberFormat="1" applyFont="1"/>
    <xf numFmtId="165" fontId="17" fillId="0" borderId="8" xfId="4" applyNumberFormat="1" applyFont="1" applyBorder="1"/>
    <xf numFmtId="165" fontId="17" fillId="0" borderId="9" xfId="4" applyNumberFormat="1" applyFont="1" applyBorder="1"/>
    <xf numFmtId="165" fontId="18" fillId="0" borderId="6" xfId="5" applyNumberFormat="1" applyFont="1" applyBorder="1"/>
    <xf numFmtId="165" fontId="17" fillId="0" borderId="6" xfId="5" applyNumberFormat="1" applyFont="1" applyBorder="1"/>
    <xf numFmtId="165" fontId="8" fillId="0" borderId="6" xfId="5" applyNumberFormat="1" applyFont="1" applyBorder="1"/>
    <xf numFmtId="165" fontId="15" fillId="0" borderId="6" xfId="5" applyNumberFormat="1" applyFont="1" applyBorder="1"/>
    <xf numFmtId="165" fontId="16" fillId="0" borderId="10" xfId="5" applyNumberFormat="1" applyFont="1" applyBorder="1"/>
    <xf numFmtId="166" fontId="8" fillId="0" borderId="0" xfId="5" applyNumberFormat="1" applyFont="1"/>
    <xf numFmtId="0" fontId="16" fillId="0" borderId="0" xfId="4" applyFont="1"/>
    <xf numFmtId="0" fontId="19" fillId="0" borderId="0" xfId="4" applyFont="1"/>
    <xf numFmtId="0" fontId="19" fillId="2" borderId="0" xfId="4" applyFont="1" applyFill="1"/>
    <xf numFmtId="0" fontId="15" fillId="3" borderId="0" xfId="4" applyFont="1" applyFill="1"/>
    <xf numFmtId="0" fontId="16" fillId="3" borderId="4" xfId="4" applyFont="1" applyFill="1" applyBorder="1" applyAlignment="1">
      <alignment horizontal="center" vertical="center" wrapText="1"/>
    </xf>
    <xf numFmtId="165" fontId="15" fillId="0" borderId="5" xfId="4" applyNumberFormat="1" applyFont="1" applyBorder="1" applyAlignment="1">
      <alignment horizontal="left"/>
    </xf>
    <xf numFmtId="165" fontId="6" fillId="0" borderId="5" xfId="5" applyNumberFormat="1" applyFont="1" applyBorder="1"/>
    <xf numFmtId="165" fontId="15" fillId="0" borderId="5" xfId="4" applyNumberFormat="1" applyFont="1" applyBorder="1"/>
    <xf numFmtId="165" fontId="15" fillId="0" borderId="6" xfId="4" applyNumberFormat="1" applyFont="1" applyBorder="1"/>
    <xf numFmtId="0" fontId="16" fillId="2" borderId="0" xfId="4" applyFont="1" applyFill="1"/>
    <xf numFmtId="165" fontId="16" fillId="0" borderId="9" xfId="5" applyNumberFormat="1" applyFont="1" applyFill="1" applyBorder="1"/>
    <xf numFmtId="165" fontId="15" fillId="0" borderId="5" xfId="5" applyNumberFormat="1" applyFont="1" applyFill="1" applyBorder="1"/>
    <xf numFmtId="165" fontId="16" fillId="0" borderId="5" xfId="5" applyNumberFormat="1" applyFont="1" applyFill="1" applyBorder="1"/>
    <xf numFmtId="165" fontId="15" fillId="0" borderId="5" xfId="4" applyNumberFormat="1" applyFont="1" applyFill="1" applyBorder="1" applyAlignment="1">
      <alignment horizontal="left" indent="4"/>
    </xf>
    <xf numFmtId="165" fontId="18" fillId="0" borderId="5" xfId="5" applyNumberFormat="1" applyFont="1" applyFill="1" applyBorder="1"/>
    <xf numFmtId="165" fontId="8" fillId="0" borderId="5" xfId="5" applyNumberFormat="1" applyFont="1" applyFill="1" applyBorder="1"/>
    <xf numFmtId="165" fontId="15" fillId="0" borderId="0" xfId="4" applyNumberFormat="1" applyFont="1" applyFill="1"/>
    <xf numFmtId="165" fontId="16" fillId="0" borderId="11" xfId="5" applyNumberFormat="1" applyFont="1" applyFill="1" applyBorder="1"/>
    <xf numFmtId="165" fontId="16" fillId="0" borderId="0" xfId="5" applyNumberFormat="1" applyFont="1" applyBorder="1"/>
    <xf numFmtId="165" fontId="16" fillId="0" borderId="0" xfId="5" applyNumberFormat="1" applyFont="1" applyFill="1" applyBorder="1"/>
    <xf numFmtId="165" fontId="8" fillId="0" borderId="0" xfId="5" applyNumberFormat="1" applyFont="1"/>
    <xf numFmtId="165" fontId="20" fillId="0" borderId="0" xfId="4" applyNumberFormat="1" applyFont="1"/>
    <xf numFmtId="165" fontId="6" fillId="0" borderId="0" xfId="5" applyNumberFormat="1" applyFont="1"/>
    <xf numFmtId="167" fontId="8" fillId="0" borderId="0" xfId="6" applyNumberFormat="1" applyFont="1"/>
    <xf numFmtId="0" fontId="12" fillId="0" borderId="0" xfId="0" applyFont="1" applyBorder="1"/>
    <xf numFmtId="165" fontId="9" fillId="0" borderId="0" xfId="0" applyNumberFormat="1" applyFont="1" applyAlignment="1">
      <alignment horizontal="right"/>
    </xf>
    <xf numFmtId="165" fontId="9" fillId="0" borderId="0" xfId="0" applyNumberFormat="1" applyFont="1"/>
    <xf numFmtId="1" fontId="9" fillId="0" borderId="0" xfId="0" applyNumberFormat="1" applyFont="1"/>
    <xf numFmtId="0" fontId="9" fillId="0" borderId="0" xfId="0" applyFont="1" applyFill="1"/>
    <xf numFmtId="0" fontId="23" fillId="2" borderId="0" xfId="0" applyFont="1" applyFill="1" applyAlignment="1"/>
    <xf numFmtId="0" fontId="24" fillId="0" borderId="0" xfId="0" applyFont="1"/>
    <xf numFmtId="0" fontId="23" fillId="3" borderId="0" xfId="0" applyFont="1" applyFill="1"/>
    <xf numFmtId="0" fontId="10" fillId="0" borderId="0" xfId="0" applyFont="1"/>
    <xf numFmtId="0" fontId="25" fillId="0" borderId="0" xfId="1" applyFont="1" applyAlignment="1" applyProtection="1"/>
    <xf numFmtId="3" fontId="24" fillId="0" borderId="0" xfId="0" applyNumberFormat="1" applyFont="1"/>
    <xf numFmtId="0" fontId="23" fillId="0" borderId="0" xfId="0" applyFont="1"/>
    <xf numFmtId="3" fontId="23" fillId="0" borderId="0" xfId="0" applyNumberFormat="1" applyFont="1"/>
    <xf numFmtId="3" fontId="24" fillId="0" borderId="0" xfId="0" applyNumberFormat="1" applyFont="1" applyAlignment="1">
      <alignment horizontal="right"/>
    </xf>
    <xf numFmtId="0" fontId="23" fillId="4" borderId="0" xfId="0" applyFont="1" applyFill="1" applyAlignment="1"/>
    <xf numFmtId="0" fontId="24" fillId="4" borderId="0" xfId="0" applyFont="1" applyFill="1" applyAlignment="1"/>
    <xf numFmtId="0" fontId="24" fillId="0" borderId="0" xfId="0" applyFont="1" applyAlignment="1"/>
    <xf numFmtId="0" fontId="23" fillId="0" borderId="0" xfId="0" applyFont="1" applyFill="1" applyAlignment="1"/>
    <xf numFmtId="0" fontId="29" fillId="3" borderId="4" xfId="0" applyNumberFormat="1" applyFont="1" applyFill="1" applyBorder="1" applyAlignment="1" applyProtection="1">
      <alignment horizontal="center" wrapText="1"/>
    </xf>
    <xf numFmtId="0" fontId="28" fillId="0" borderId="0" xfId="0" applyFont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right" wrapText="1"/>
    </xf>
    <xf numFmtId="3" fontId="28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3" fontId="26" fillId="0" borderId="0" xfId="0" applyNumberFormat="1" applyFont="1" applyFill="1" applyAlignment="1">
      <alignment horizontal="right" wrapText="1"/>
    </xf>
    <xf numFmtId="3" fontId="26" fillId="0" borderId="0" xfId="0" applyNumberFormat="1" applyFont="1" applyFill="1" applyBorder="1" applyAlignment="1" applyProtection="1">
      <alignment horizontal="right" wrapText="1"/>
    </xf>
    <xf numFmtId="3" fontId="26" fillId="0" borderId="0" xfId="8" applyNumberFormat="1" applyFont="1" applyFill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left" wrapText="1"/>
    </xf>
    <xf numFmtId="3" fontId="28" fillId="0" borderId="0" xfId="8" applyNumberFormat="1" applyFont="1" applyFill="1" applyAlignment="1">
      <alignment horizontal="right"/>
    </xf>
    <xf numFmtId="3" fontId="26" fillId="0" borderId="0" xfId="7" applyNumberFormat="1" applyFont="1" applyFill="1" applyAlignment="1">
      <alignment horizontal="right" wrapText="1"/>
    </xf>
    <xf numFmtId="0" fontId="24" fillId="0" borderId="7" xfId="0" applyFont="1" applyFill="1" applyBorder="1" applyAlignment="1"/>
    <xf numFmtId="0" fontId="15" fillId="0" borderId="0" xfId="0" applyFont="1" applyFill="1" applyAlignment="1"/>
    <xf numFmtId="0" fontId="24" fillId="0" borderId="0" xfId="0" applyFont="1" applyFill="1" applyAlignment="1"/>
    <xf numFmtId="0" fontId="23" fillId="0" borderId="0" xfId="0" applyFont="1" applyAlignment="1"/>
    <xf numFmtId="0" fontId="30" fillId="0" borderId="0" xfId="0" applyFont="1" applyFill="1" applyAlignment="1">
      <alignment horizontal="left" wrapText="1"/>
    </xf>
    <xf numFmtId="0" fontId="16" fillId="0" borderId="0" xfId="0" applyFont="1" applyFill="1" applyAlignment="1"/>
    <xf numFmtId="0" fontId="31" fillId="0" borderId="0" xfId="1" applyFont="1" applyAlignment="1" applyProtection="1"/>
    <xf numFmtId="168" fontId="24" fillId="0" borderId="0" xfId="0" applyNumberFormat="1" applyFont="1"/>
    <xf numFmtId="168" fontId="23" fillId="0" borderId="0" xfId="0" applyNumberFormat="1" applyFont="1"/>
    <xf numFmtId="3" fontId="24" fillId="0" borderId="0" xfId="0" applyNumberFormat="1" applyFont="1" applyAlignment="1">
      <alignment horizontal="left" indent="2"/>
    </xf>
    <xf numFmtId="0" fontId="32" fillId="0" borderId="0" xfId="0" applyFont="1" applyAlignment="1">
      <alignment horizontal="left"/>
    </xf>
    <xf numFmtId="0" fontId="15" fillId="0" borderId="0" xfId="0" applyFont="1"/>
    <xf numFmtId="0" fontId="3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34" fillId="0" borderId="0" xfId="10"/>
    <xf numFmtId="0" fontId="35" fillId="0" borderId="0" xfId="10" applyFont="1"/>
    <xf numFmtId="0" fontId="34" fillId="0" borderId="5" xfId="10" applyBorder="1"/>
    <xf numFmtId="170" fontId="34" fillId="0" borderId="5" xfId="11" applyNumberFormat="1" applyBorder="1"/>
    <xf numFmtId="16" fontId="34" fillId="0" borderId="5" xfId="10" applyNumberFormat="1" applyBorder="1"/>
    <xf numFmtId="17" fontId="34" fillId="0" borderId="5" xfId="10" applyNumberFormat="1" applyBorder="1"/>
    <xf numFmtId="170" fontId="34" fillId="0" borderId="11" xfId="10" applyNumberFormat="1" applyBorder="1"/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wrapText="1"/>
    </xf>
    <xf numFmtId="3" fontId="24" fillId="0" borderId="0" xfId="0" applyNumberFormat="1" applyFont="1" applyAlignment="1">
      <alignment horizontal="center"/>
    </xf>
    <xf numFmtId="167" fontId="24" fillId="0" borderId="0" xfId="6" applyNumberFormat="1" applyFont="1"/>
    <xf numFmtId="167" fontId="24" fillId="0" borderId="0" xfId="6" applyNumberFormat="1" applyFont="1" applyAlignment="1">
      <alignment horizontal="right"/>
    </xf>
    <xf numFmtId="167" fontId="24" fillId="0" borderId="0" xfId="6" applyNumberFormat="1" applyFont="1" applyAlignment="1">
      <alignment horizontal="center"/>
    </xf>
    <xf numFmtId="2" fontId="24" fillId="0" borderId="0" xfId="0" applyNumberFormat="1" applyFont="1" applyAlignment="1">
      <alignment horizontal="left" indent="2"/>
    </xf>
    <xf numFmtId="2" fontId="24" fillId="0" borderId="0" xfId="6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3" fillId="2" borderId="0" xfId="0" applyFont="1" applyFill="1" applyAlignment="1">
      <alignment wrapText="1"/>
    </xf>
    <xf numFmtId="3" fontId="23" fillId="2" borderId="0" xfId="0" applyNumberFormat="1" applyFont="1" applyFill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3" fillId="2" borderId="0" xfId="0" applyFont="1" applyFill="1"/>
    <xf numFmtId="0" fontId="23" fillId="2" borderId="0" xfId="0" applyFont="1" applyFill="1" applyAlignment="1">
      <alignment horizontal="center"/>
    </xf>
    <xf numFmtId="3" fontId="23" fillId="2" borderId="0" xfId="0" applyNumberFormat="1" applyFont="1" applyFill="1" applyAlignment="1">
      <alignment horizontal="center"/>
    </xf>
    <xf numFmtId="0" fontId="22" fillId="0" borderId="0" xfId="10" applyFont="1"/>
    <xf numFmtId="0" fontId="22" fillId="0" borderId="0" xfId="10" applyFont="1" applyBorder="1"/>
    <xf numFmtId="0" fontId="15" fillId="0" borderId="0" xfId="10" applyFont="1"/>
    <xf numFmtId="169" fontId="16" fillId="5" borderId="0" xfId="10" applyNumberFormat="1" applyFont="1" applyFill="1" applyBorder="1" applyAlignment="1"/>
    <xf numFmtId="0" fontId="15" fillId="5" borderId="0" xfId="10" applyFont="1" applyFill="1"/>
    <xf numFmtId="169" fontId="16" fillId="5" borderId="0" xfId="10" applyNumberFormat="1" applyFont="1" applyFill="1" applyAlignment="1"/>
    <xf numFmtId="43" fontId="15" fillId="0" borderId="5" xfId="11" applyNumberFormat="1" applyFont="1" applyBorder="1"/>
    <xf numFmtId="169" fontId="15" fillId="0" borderId="15" xfId="10" applyNumberFormat="1" applyFont="1" applyBorder="1" applyAlignment="1">
      <alignment horizontal="center"/>
    </xf>
    <xf numFmtId="174" fontId="16" fillId="0" borderId="0" xfId="10" applyNumberFormat="1" applyFont="1" applyFill="1" applyBorder="1" applyProtection="1"/>
    <xf numFmtId="166" fontId="15" fillId="0" borderId="0" xfId="11" applyNumberFormat="1" applyFont="1" applyFill="1" applyBorder="1"/>
    <xf numFmtId="172" fontId="15" fillId="0" borderId="0" xfId="10" applyNumberFormat="1" applyFont="1" applyBorder="1"/>
    <xf numFmtId="43" fontId="15" fillId="0" borderId="0" xfId="11" applyNumberFormat="1" applyFont="1" applyBorder="1"/>
    <xf numFmtId="173" fontId="15" fillId="0" borderId="0" xfId="10" applyNumberFormat="1" applyFont="1" applyBorder="1"/>
    <xf numFmtId="0" fontId="15" fillId="0" borderId="0" xfId="10" applyFont="1" applyBorder="1"/>
    <xf numFmtId="166" fontId="16" fillId="0" borderId="0" xfId="11" applyNumberFormat="1" applyFont="1" applyBorder="1"/>
    <xf numFmtId="166" fontId="15" fillId="0" borderId="0" xfId="11" applyNumberFormat="1" applyFont="1" applyBorder="1"/>
    <xf numFmtId="175" fontId="15" fillId="0" borderId="0" xfId="11" applyNumberFormat="1" applyFont="1" applyBorder="1"/>
    <xf numFmtId="169" fontId="15" fillId="0" borderId="0" xfId="10" applyNumberFormat="1" applyFont="1" applyBorder="1" applyAlignment="1">
      <alignment horizontal="center"/>
    </xf>
    <xf numFmtId="166" fontId="16" fillId="0" borderId="5" xfId="11" applyNumberFormat="1" applyFont="1" applyBorder="1"/>
    <xf numFmtId="166" fontId="15" fillId="0" borderId="15" xfId="11" applyNumberFormat="1" applyFont="1" applyBorder="1"/>
    <xf numFmtId="166" fontId="15" fillId="0" borderId="0" xfId="11" applyNumberFormat="1" applyFont="1"/>
    <xf numFmtId="0" fontId="39" fillId="0" borderId="0" xfId="10" applyFont="1" applyBorder="1"/>
    <xf numFmtId="2" fontId="16" fillId="3" borderId="4" xfId="10" applyNumberFormat="1" applyFont="1" applyFill="1" applyBorder="1" applyAlignment="1">
      <alignment horizontal="center" vertical="center"/>
    </xf>
    <xf numFmtId="2" fontId="16" fillId="3" borderId="3" xfId="10" applyNumberFormat="1" applyFont="1" applyFill="1" applyBorder="1" applyAlignment="1">
      <alignment horizontal="center" vertical="center" wrapText="1"/>
    </xf>
    <xf numFmtId="2" fontId="16" fillId="3" borderId="4" xfId="10" applyNumberFormat="1" applyFont="1" applyFill="1" applyBorder="1" applyAlignment="1">
      <alignment horizontal="center" vertical="center" wrapText="1"/>
    </xf>
    <xf numFmtId="0" fontId="16" fillId="3" borderId="4" xfId="10" applyNumberFormat="1" applyFont="1" applyFill="1" applyBorder="1" applyAlignment="1">
      <alignment horizontal="center" vertical="center" wrapText="1"/>
    </xf>
    <xf numFmtId="2" fontId="16" fillId="3" borderId="3" xfId="10" applyNumberFormat="1" applyFont="1" applyFill="1" applyBorder="1" applyAlignment="1">
      <alignment horizontal="center" vertical="center"/>
    </xf>
    <xf numFmtId="169" fontId="16" fillId="0" borderId="4" xfId="10" applyNumberFormat="1" applyFont="1" applyBorder="1" applyAlignment="1">
      <alignment horizontal="center"/>
    </xf>
    <xf numFmtId="166" fontId="15" fillId="0" borderId="4" xfId="11" applyNumberFormat="1" applyFont="1" applyBorder="1"/>
    <xf numFmtId="0" fontId="15" fillId="0" borderId="4" xfId="10" applyFont="1" applyBorder="1"/>
    <xf numFmtId="0" fontId="15" fillId="0" borderId="4" xfId="10" applyNumberFormat="1" applyFont="1" applyBorder="1"/>
    <xf numFmtId="43" fontId="15" fillId="0" borderId="4" xfId="11" applyNumberFormat="1" applyFont="1" applyBorder="1"/>
    <xf numFmtId="173" fontId="15" fillId="0" borderId="4" xfId="10" applyNumberFormat="1" applyFont="1" applyBorder="1"/>
    <xf numFmtId="165" fontId="15" fillId="0" borderId="4" xfId="5" applyNumberFormat="1" applyFont="1" applyBorder="1"/>
    <xf numFmtId="165" fontId="18" fillId="0" borderId="4" xfId="5" applyNumberFormat="1" applyFont="1" applyBorder="1"/>
    <xf numFmtId="167" fontId="15" fillId="0" borderId="4" xfId="6" applyNumberFormat="1" applyFont="1" applyBorder="1"/>
    <xf numFmtId="0" fontId="36" fillId="0" borderId="0" xfId="4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/>
    <xf numFmtId="39" fontId="41" fillId="0" borderId="0" xfId="25" applyNumberFormat="1" applyFont="1" applyBorder="1" applyAlignment="1" applyProtection="1">
      <alignment horizontal="right"/>
    </xf>
    <xf numFmtId="39" fontId="41" fillId="0" borderId="0" xfId="10" applyNumberFormat="1" applyFont="1" applyBorder="1" applyAlignment="1">
      <alignment horizontal="right"/>
    </xf>
    <xf numFmtId="39" fontId="41" fillId="0" borderId="0" xfId="25" applyNumberFormat="1" applyFont="1" applyBorder="1" applyAlignment="1">
      <alignment horizontal="right"/>
    </xf>
    <xf numFmtId="0" fontId="8" fillId="0" borderId="0" xfId="0" applyFont="1" applyAlignment="1">
      <alignment horizontal="left" indent="2"/>
    </xf>
    <xf numFmtId="2" fontId="20" fillId="0" borderId="0" xfId="10" applyNumberFormat="1" applyFont="1" applyBorder="1"/>
    <xf numFmtId="2" fontId="20" fillId="0" borderId="0" xfId="10" applyNumberFormat="1" applyFont="1" applyFill="1" applyBorder="1"/>
    <xf numFmtId="2" fontId="18" fillId="0" borderId="0" xfId="10" applyNumberFormat="1" applyFont="1" applyFill="1" applyBorder="1"/>
    <xf numFmtId="2" fontId="18" fillId="0" borderId="0" xfId="10" applyNumberFormat="1" applyFont="1" applyBorder="1"/>
    <xf numFmtId="2" fontId="17" fillId="0" borderId="17" xfId="10" applyNumberFormat="1" applyFont="1" applyBorder="1" applyAlignment="1" applyProtection="1">
      <alignment horizontal="center"/>
    </xf>
    <xf numFmtId="2" fontId="17" fillId="0" borderId="0" xfId="10" applyNumberFormat="1" applyFont="1" applyBorder="1" applyAlignment="1" applyProtection="1">
      <alignment horizontal="center"/>
    </xf>
    <xf numFmtId="2" fontId="17" fillId="0" borderId="20" xfId="10" applyNumberFormat="1" applyFont="1" applyBorder="1" applyAlignment="1" applyProtection="1">
      <alignment horizontal="center"/>
    </xf>
    <xf numFmtId="0" fontId="17" fillId="6" borderId="2" xfId="10" applyNumberFormat="1" applyFont="1" applyFill="1" applyBorder="1" applyAlignment="1" applyProtection="1">
      <alignment horizontal="center"/>
    </xf>
    <xf numFmtId="0" fontId="17" fillId="6" borderId="3" xfId="10" applyNumberFormat="1" applyFont="1" applyFill="1" applyBorder="1" applyAlignment="1" applyProtection="1">
      <alignment horizontal="center"/>
    </xf>
    <xf numFmtId="2" fontId="18" fillId="0" borderId="0" xfId="10" applyNumberFormat="1" applyFont="1" applyFill="1"/>
    <xf numFmtId="2" fontId="18" fillId="0" borderId="0" xfId="10" applyNumberFormat="1" applyFont="1"/>
    <xf numFmtId="2" fontId="42" fillId="0" borderId="0" xfId="10" applyNumberFormat="1" applyFont="1" applyFill="1" applyBorder="1" applyAlignment="1" applyProtection="1">
      <alignment horizontal="center"/>
    </xf>
    <xf numFmtId="0" fontId="42" fillId="0" borderId="0" xfId="10" applyNumberFormat="1" applyFont="1" applyFill="1" applyBorder="1" applyAlignment="1" applyProtection="1">
      <alignment horizontal="center"/>
    </xf>
    <xf numFmtId="39" fontId="18" fillId="0" borderId="0" xfId="25" applyNumberFormat="1" applyFont="1" applyBorder="1" applyAlignment="1" applyProtection="1">
      <alignment horizontal="right"/>
    </xf>
    <xf numFmtId="2" fontId="20" fillId="0" borderId="0" xfId="10" applyNumberFormat="1" applyFont="1" applyBorder="1" applyAlignment="1">
      <alignment vertical="center"/>
    </xf>
    <xf numFmtId="2" fontId="20" fillId="0" borderId="0" xfId="10" applyNumberFormat="1" applyFont="1" applyFill="1" applyBorder="1" applyAlignment="1">
      <alignment vertical="center"/>
    </xf>
    <xf numFmtId="2" fontId="18" fillId="0" borderId="0" xfId="10" applyNumberFormat="1" applyFont="1" applyFill="1" applyAlignment="1">
      <alignment vertical="center"/>
    </xf>
    <xf numFmtId="2" fontId="18" fillId="0" borderId="0" xfId="10" applyNumberFormat="1" applyFont="1" applyAlignment="1">
      <alignment vertical="center"/>
    </xf>
    <xf numFmtId="0" fontId="20" fillId="0" borderId="0" xfId="10" applyFont="1" applyFill="1" applyBorder="1"/>
    <xf numFmtId="2" fontId="20" fillId="0" borderId="0" xfId="10" applyNumberFormat="1" applyFont="1" applyFill="1" applyBorder="1" applyAlignment="1">
      <alignment horizontal="center"/>
    </xf>
    <xf numFmtId="177" fontId="20" fillId="0" borderId="0" xfId="25" applyFont="1" applyFill="1" applyBorder="1" applyAlignment="1">
      <alignment horizontal="right"/>
    </xf>
    <xf numFmtId="0" fontId="20" fillId="0" borderId="0" xfId="10" applyFont="1" applyBorder="1"/>
    <xf numFmtId="0" fontId="42" fillId="0" borderId="0" xfId="10" applyFont="1" applyFill="1" applyBorder="1"/>
    <xf numFmtId="2" fontId="18" fillId="0" borderId="0" xfId="10" applyNumberFormat="1" applyFont="1" applyBorder="1" applyAlignment="1" applyProtection="1">
      <alignment horizontal="left"/>
    </xf>
    <xf numFmtId="2" fontId="18" fillId="0" borderId="0" xfId="10" applyNumberFormat="1" applyFont="1" applyBorder="1" applyAlignment="1">
      <alignment horizontal="center"/>
    </xf>
    <xf numFmtId="177" fontId="18" fillId="0" borderId="0" xfId="25" applyFont="1" applyBorder="1" applyAlignment="1">
      <alignment horizontal="right"/>
    </xf>
    <xf numFmtId="39" fontId="18" fillId="0" borderId="0" xfId="10" applyNumberFormat="1" applyFont="1" applyBorder="1" applyAlignment="1">
      <alignment horizontal="right"/>
    </xf>
    <xf numFmtId="39" fontId="18" fillId="0" borderId="0" xfId="25" applyNumberFormat="1" applyFont="1" applyBorder="1" applyAlignment="1">
      <alignment horizontal="right"/>
    </xf>
    <xf numFmtId="177" fontId="18" fillId="0" borderId="0" xfId="25" applyFont="1" applyFill="1" applyBorder="1" applyAlignment="1">
      <alignment horizontal="right"/>
    </xf>
    <xf numFmtId="2" fontId="17" fillId="0" borderId="0" xfId="10" applyNumberFormat="1" applyFont="1" applyBorder="1" applyAlignment="1" applyProtection="1">
      <alignment horizontal="left"/>
    </xf>
    <xf numFmtId="2" fontId="42" fillId="0" borderId="0" xfId="10" applyNumberFormat="1" applyFont="1" applyFill="1" applyBorder="1" applyAlignment="1" applyProtection="1">
      <alignment horizontal="left"/>
    </xf>
    <xf numFmtId="39" fontId="20" fillId="0" borderId="0" xfId="25" applyNumberFormat="1" applyFont="1" applyFill="1" applyBorder="1" applyAlignment="1" applyProtection="1">
      <alignment horizontal="right"/>
    </xf>
    <xf numFmtId="39" fontId="20" fillId="0" borderId="0" xfId="10" applyNumberFormat="1" applyFont="1" applyFill="1" applyBorder="1" applyAlignment="1">
      <alignment horizontal="right"/>
    </xf>
    <xf numFmtId="39" fontId="20" fillId="0" borderId="0" xfId="25" applyNumberFormat="1" applyFont="1" applyFill="1" applyBorder="1" applyAlignment="1">
      <alignment horizontal="right"/>
    </xf>
    <xf numFmtId="177" fontId="20" fillId="0" borderId="0" xfId="25" applyFont="1" applyFill="1" applyBorder="1" applyAlignment="1">
      <alignment vertical="center"/>
    </xf>
    <xf numFmtId="0" fontId="20" fillId="0" borderId="0" xfId="10" applyFont="1" applyFill="1" applyBorder="1" applyAlignment="1">
      <alignment horizontal="center"/>
    </xf>
    <xf numFmtId="1" fontId="20" fillId="0" borderId="0" xfId="10" applyNumberFormat="1" applyFont="1" applyFill="1" applyBorder="1" applyAlignment="1">
      <alignment vertical="center"/>
    </xf>
    <xf numFmtId="2" fontId="42" fillId="0" borderId="0" xfId="10" applyNumberFormat="1" applyFont="1" applyFill="1" applyBorder="1" applyAlignment="1">
      <alignment horizontal="center"/>
    </xf>
    <xf numFmtId="0" fontId="20" fillId="0" borderId="0" xfId="10" applyFont="1" applyFill="1" applyBorder="1" applyAlignment="1" applyProtection="1">
      <alignment horizontal="left" vertical="center"/>
    </xf>
    <xf numFmtId="177" fontId="20" fillId="0" borderId="0" xfId="25" applyFont="1" applyFill="1" applyBorder="1"/>
    <xf numFmtId="177" fontId="20" fillId="0" borderId="0" xfId="25" applyFont="1" applyFill="1" applyBorder="1" applyAlignment="1" applyProtection="1">
      <alignment vertical="center"/>
    </xf>
    <xf numFmtId="182" fontId="20" fillId="0" borderId="0" xfId="25" applyNumberFormat="1" applyFont="1" applyFill="1" applyBorder="1" applyAlignment="1" applyProtection="1">
      <alignment vertical="center"/>
    </xf>
    <xf numFmtId="0" fontId="20" fillId="0" borderId="0" xfId="10" applyFont="1" applyFill="1" applyBorder="1" applyAlignment="1" applyProtection="1">
      <alignment horizontal="left"/>
    </xf>
    <xf numFmtId="39" fontId="20" fillId="0" borderId="0" xfId="25" quotePrefix="1" applyNumberFormat="1" applyFont="1" applyFill="1" applyBorder="1" applyAlignment="1">
      <alignment horizontal="right"/>
    </xf>
    <xf numFmtId="1" fontId="20" fillId="0" borderId="0" xfId="10" applyNumberFormat="1" applyFont="1" applyFill="1" applyBorder="1"/>
    <xf numFmtId="177" fontId="20" fillId="0" borderId="0" xfId="25" applyFont="1" applyFill="1" applyBorder="1" applyAlignment="1">
      <alignment horizontal="center"/>
    </xf>
    <xf numFmtId="39" fontId="20" fillId="0" borderId="0" xfId="25" applyNumberFormat="1" applyFont="1" applyFill="1" applyBorder="1" applyAlignment="1" applyProtection="1">
      <alignment horizontal="center"/>
    </xf>
    <xf numFmtId="177" fontId="20" fillId="0" borderId="0" xfId="25" applyFont="1" applyFill="1" applyBorder="1" applyAlignment="1"/>
    <xf numFmtId="2" fontId="20" fillId="0" borderId="0" xfId="10" applyNumberFormat="1" applyFont="1" applyFill="1" applyBorder="1" applyAlignment="1"/>
    <xf numFmtId="2" fontId="20" fillId="0" borderId="0" xfId="25" applyNumberFormat="1" applyFont="1" applyFill="1" applyBorder="1" applyAlignment="1" applyProtection="1">
      <alignment vertical="center"/>
    </xf>
    <xf numFmtId="2" fontId="20" fillId="0" borderId="0" xfId="25" applyNumberFormat="1" applyFont="1" applyFill="1" applyBorder="1" applyAlignment="1" applyProtection="1"/>
    <xf numFmtId="2" fontId="20" fillId="0" borderId="0" xfId="25" applyNumberFormat="1" applyFont="1" applyFill="1" applyBorder="1" applyAlignment="1" applyProtection="1">
      <alignment horizontal="center" vertical="center"/>
    </xf>
    <xf numFmtId="0" fontId="20" fillId="0" borderId="0" xfId="10" applyFont="1" applyFill="1" applyBorder="1" applyAlignment="1" applyProtection="1">
      <alignment horizontal="center" vertical="center"/>
    </xf>
    <xf numFmtId="2" fontId="18" fillId="0" borderId="0" xfId="10" applyNumberFormat="1" applyFont="1" applyAlignment="1">
      <alignment horizontal="center"/>
    </xf>
    <xf numFmtId="2" fontId="17" fillId="3" borderId="4" xfId="10" applyNumberFormat="1" applyFont="1" applyFill="1" applyBorder="1" applyAlignment="1" applyProtection="1">
      <alignment horizontal="center"/>
    </xf>
    <xf numFmtId="0" fontId="17" fillId="3" borderId="4" xfId="10" applyNumberFormat="1" applyFont="1" applyFill="1" applyBorder="1" applyAlignment="1" applyProtection="1">
      <alignment horizontal="center"/>
    </xf>
    <xf numFmtId="0" fontId="17" fillId="3" borderId="2" xfId="10" applyNumberFormat="1" applyFont="1" applyFill="1" applyBorder="1" applyAlignment="1" applyProtection="1">
      <alignment horizontal="center"/>
    </xf>
    <xf numFmtId="0" fontId="17" fillId="3" borderId="3" xfId="10" applyNumberFormat="1" applyFont="1" applyFill="1" applyBorder="1" applyAlignment="1" applyProtection="1">
      <alignment horizontal="center"/>
    </xf>
    <xf numFmtId="0" fontId="41" fillId="0" borderId="0" xfId="10" applyFont="1" applyBorder="1" applyAlignment="1" applyProtection="1">
      <alignment horizontal="left"/>
    </xf>
    <xf numFmtId="0" fontId="41" fillId="0" borderId="0" xfId="10" applyFont="1" applyBorder="1" applyAlignment="1">
      <alignment horizontal="center"/>
    </xf>
    <xf numFmtId="177" fontId="41" fillId="0" borderId="0" xfId="25" applyFont="1" applyBorder="1" applyAlignment="1"/>
    <xf numFmtId="2" fontId="41" fillId="0" borderId="0" xfId="10" applyNumberFormat="1" applyFont="1" applyBorder="1" applyAlignment="1"/>
    <xf numFmtId="2" fontId="41" fillId="0" borderId="0" xfId="25" applyNumberFormat="1" applyFont="1" applyBorder="1" applyAlignment="1" applyProtection="1">
      <alignment vertical="center"/>
    </xf>
    <xf numFmtId="2" fontId="41" fillId="0" borderId="0" xfId="25" applyNumberFormat="1" applyFont="1" applyBorder="1" applyAlignment="1" applyProtection="1"/>
    <xf numFmtId="39" fontId="41" fillId="0" borderId="0" xfId="25" applyNumberFormat="1" applyFont="1" applyFill="1" applyBorder="1" applyAlignment="1" applyProtection="1">
      <alignment horizontal="right"/>
    </xf>
    <xf numFmtId="0" fontId="18" fillId="0" borderId="4" xfId="10" applyFont="1" applyBorder="1"/>
    <xf numFmtId="2" fontId="18" fillId="0" borderId="4" xfId="10" applyNumberFormat="1" applyFont="1" applyBorder="1" applyAlignment="1">
      <alignment horizontal="center"/>
    </xf>
    <xf numFmtId="177" fontId="18" fillId="0" borderId="4" xfId="25" applyFont="1" applyBorder="1" applyAlignment="1">
      <alignment horizontal="right"/>
    </xf>
    <xf numFmtId="39" fontId="18" fillId="0" borderId="4" xfId="25" applyNumberFormat="1" applyFont="1" applyBorder="1" applyAlignment="1" applyProtection="1">
      <alignment horizontal="right"/>
    </xf>
    <xf numFmtId="39" fontId="18" fillId="0" borderId="4" xfId="10" applyNumberFormat="1" applyFont="1" applyBorder="1" applyAlignment="1">
      <alignment horizontal="right"/>
    </xf>
    <xf numFmtId="39" fontId="18" fillId="0" borderId="4" xfId="25" applyNumberFormat="1" applyFont="1" applyBorder="1" applyAlignment="1">
      <alignment horizontal="right"/>
    </xf>
    <xf numFmtId="2" fontId="18" fillId="0" borderId="4" xfId="10" applyNumberFormat="1" applyFont="1" applyBorder="1" applyAlignment="1">
      <alignment vertical="center"/>
    </xf>
    <xf numFmtId="39" fontId="18" fillId="0" borderId="4" xfId="25" applyNumberFormat="1" applyFont="1" applyBorder="1" applyAlignment="1" applyProtection="1">
      <alignment horizontal="center"/>
    </xf>
    <xf numFmtId="39" fontId="18" fillId="0" borderId="4" xfId="25" quotePrefix="1" applyNumberFormat="1" applyFont="1" applyBorder="1" applyAlignment="1" applyProtection="1">
      <alignment horizontal="right"/>
    </xf>
    <xf numFmtId="177" fontId="18" fillId="0" borderId="4" xfId="25" applyFont="1" applyFill="1" applyBorder="1" applyAlignment="1">
      <alignment horizontal="right"/>
    </xf>
    <xf numFmtId="0" fontId="18" fillId="0" borderId="4" xfId="10" applyFont="1" applyBorder="1" applyAlignment="1">
      <alignment horizontal="center"/>
    </xf>
    <xf numFmtId="2" fontId="18" fillId="0" borderId="4" xfId="10" applyNumberFormat="1" applyFont="1" applyBorder="1"/>
    <xf numFmtId="0" fontId="42" fillId="0" borderId="0" xfId="10" applyFont="1" applyFill="1" applyBorder="1" applyAlignment="1"/>
    <xf numFmtId="0" fontId="18" fillId="0" borderId="0" xfId="10" applyFont="1"/>
    <xf numFmtId="0" fontId="17" fillId="3" borderId="16" xfId="10" applyFont="1" applyFill="1" applyBorder="1" applyAlignment="1" applyProtection="1">
      <alignment horizontal="center"/>
    </xf>
    <xf numFmtId="0" fontId="17" fillId="3" borderId="16" xfId="10" applyFont="1" applyFill="1" applyBorder="1" applyAlignment="1" applyProtection="1"/>
    <xf numFmtId="0" fontId="18" fillId="0" borderId="5" xfId="10" applyFont="1" applyBorder="1" applyAlignment="1" applyProtection="1">
      <alignment horizontal="left" vertical="center"/>
    </xf>
    <xf numFmtId="0" fontId="18" fillId="0" borderId="5" xfId="10" applyFont="1" applyBorder="1" applyAlignment="1" applyProtection="1">
      <alignment horizontal="center" vertical="center"/>
    </xf>
    <xf numFmtId="177" fontId="18" fillId="0" borderId="5" xfId="25" applyFont="1" applyBorder="1" applyAlignment="1"/>
    <xf numFmtId="177" fontId="18" fillId="0" borderId="5" xfId="25" applyFont="1" applyBorder="1" applyAlignment="1" applyProtection="1">
      <alignment vertical="center"/>
    </xf>
    <xf numFmtId="0" fontId="42" fillId="0" borderId="0" xfId="10" applyFont="1" applyFill="1" applyBorder="1" applyAlignment="1" applyProtection="1">
      <alignment horizontal="center"/>
    </xf>
    <xf numFmtId="0" fontId="42" fillId="0" borderId="0" xfId="10" applyFont="1" applyFill="1" applyBorder="1" applyAlignment="1" applyProtection="1"/>
    <xf numFmtId="177" fontId="18" fillId="0" borderId="5" xfId="25" applyFont="1" applyBorder="1" applyAlignment="1">
      <alignment vertical="center"/>
    </xf>
    <xf numFmtId="182" fontId="18" fillId="0" borderId="5" xfId="25" applyNumberFormat="1" applyFont="1" applyBorder="1" applyAlignment="1" applyProtection="1">
      <alignment vertical="center"/>
    </xf>
    <xf numFmtId="177" fontId="18" fillId="0" borderId="5" xfId="25" applyFont="1" applyBorder="1" applyAlignment="1">
      <alignment horizontal="center"/>
    </xf>
    <xf numFmtId="182" fontId="18" fillId="0" borderId="5" xfId="10" applyNumberFormat="1" applyFont="1" applyBorder="1" applyAlignment="1"/>
    <xf numFmtId="0" fontId="20" fillId="0" borderId="0" xfId="10" applyFont="1" applyBorder="1" applyAlignment="1" applyProtection="1">
      <alignment horizontal="left" vertical="center"/>
    </xf>
    <xf numFmtId="182" fontId="20" fillId="0" borderId="0" xfId="10" applyNumberFormat="1" applyFont="1" applyFill="1" applyBorder="1" applyAlignment="1"/>
    <xf numFmtId="0" fontId="18" fillId="0" borderId="11" xfId="10" applyFont="1" applyFill="1" applyBorder="1" applyAlignment="1" applyProtection="1">
      <alignment horizontal="left" vertical="center"/>
    </xf>
    <xf numFmtId="2" fontId="18" fillId="0" borderId="11" xfId="10" applyNumberFormat="1" applyFont="1" applyFill="1" applyBorder="1"/>
    <xf numFmtId="177" fontId="18" fillId="0" borderId="11" xfId="25" applyFont="1" applyFill="1" applyBorder="1"/>
    <xf numFmtId="177" fontId="18" fillId="0" borderId="11" xfId="25" quotePrefix="1" applyFont="1" applyFill="1" applyBorder="1" applyAlignment="1" applyProtection="1">
      <alignment vertical="center"/>
    </xf>
    <xf numFmtId="177" fontId="18" fillId="0" borderId="11" xfId="25" applyFont="1" applyFill="1" applyBorder="1" applyAlignment="1">
      <alignment horizontal="center"/>
    </xf>
    <xf numFmtId="177" fontId="18" fillId="0" borderId="11" xfId="25" applyFont="1" applyFill="1" applyBorder="1" applyAlignment="1">
      <alignment vertical="center"/>
    </xf>
    <xf numFmtId="182" fontId="18" fillId="0" borderId="11" xfId="25" applyNumberFormat="1" applyFont="1" applyFill="1" applyBorder="1" applyAlignment="1" applyProtection="1">
      <alignment vertical="center"/>
    </xf>
    <xf numFmtId="0" fontId="18" fillId="0" borderId="0" xfId="10" applyFont="1" applyFill="1"/>
    <xf numFmtId="0" fontId="18" fillId="0" borderId="0" xfId="10" applyFont="1" applyBorder="1" applyAlignment="1" applyProtection="1">
      <alignment horizontal="left" vertical="center"/>
    </xf>
    <xf numFmtId="177" fontId="18" fillId="0" borderId="0" xfId="25" applyFont="1" applyBorder="1"/>
    <xf numFmtId="177" fontId="18" fillId="0" borderId="0" xfId="25" quotePrefix="1" applyFont="1" applyBorder="1" applyAlignment="1" applyProtection="1">
      <alignment vertical="center"/>
    </xf>
    <xf numFmtId="177" fontId="18" fillId="0" borderId="0" xfId="25" applyFont="1" applyBorder="1" applyAlignment="1">
      <alignment horizontal="center"/>
    </xf>
    <xf numFmtId="177" fontId="18" fillId="0" borderId="0" xfId="25" applyFont="1" applyBorder="1" applyAlignment="1">
      <alignment vertical="center"/>
    </xf>
    <xf numFmtId="182" fontId="18" fillId="0" borderId="0" xfId="25" applyNumberFormat="1" applyFont="1" applyBorder="1" applyAlignment="1" applyProtection="1">
      <alignment vertical="center"/>
    </xf>
    <xf numFmtId="182" fontId="17" fillId="0" borderId="0" xfId="25" applyNumberFormat="1" applyFont="1" applyBorder="1" applyAlignment="1" applyProtection="1">
      <alignment horizontal="center" vertical="center"/>
    </xf>
    <xf numFmtId="177" fontId="20" fillId="0" borderId="0" xfId="25" quotePrefix="1" applyFont="1" applyFill="1" applyBorder="1" applyAlignment="1" applyProtection="1">
      <alignment vertical="center"/>
    </xf>
    <xf numFmtId="0" fontId="42" fillId="0" borderId="0" xfId="10" applyFont="1" applyFill="1" applyBorder="1" applyAlignment="1">
      <alignment horizontal="center"/>
    </xf>
    <xf numFmtId="0" fontId="42" fillId="0" borderId="0" xfId="10" applyFont="1" applyFill="1" applyBorder="1" applyAlignment="1" applyProtection="1">
      <alignment horizontal="right"/>
    </xf>
    <xf numFmtId="177" fontId="20" fillId="0" borderId="0" xfId="25" applyFont="1" applyFill="1" applyBorder="1" applyAlignment="1" applyProtection="1">
      <alignment horizontal="center" vertical="center"/>
    </xf>
    <xf numFmtId="2" fontId="18" fillId="0" borderId="5" xfId="10" applyNumberFormat="1" applyFont="1" applyBorder="1" applyAlignment="1" applyProtection="1">
      <alignment horizontal="right" vertical="center"/>
    </xf>
    <xf numFmtId="0" fontId="16" fillId="0" borderId="0" xfId="10" applyFont="1" applyAlignment="1"/>
    <xf numFmtId="0" fontId="15" fillId="0" borderId="0" xfId="10" applyFont="1" applyFill="1" applyBorder="1"/>
    <xf numFmtId="177" fontId="15" fillId="0" borderId="0" xfId="25" applyFont="1" applyFill="1" applyBorder="1"/>
    <xf numFmtId="0" fontId="15" fillId="0" borderId="0" xfId="10" applyFont="1" applyBorder="1" applyAlignment="1">
      <alignment horizontal="center"/>
    </xf>
    <xf numFmtId="177" fontId="15" fillId="0" borderId="0" xfId="25" applyFont="1" applyBorder="1"/>
    <xf numFmtId="0" fontId="15" fillId="0" borderId="4" xfId="10" applyFont="1" applyFill="1" applyBorder="1" applyAlignment="1" applyProtection="1">
      <alignment horizontal="left"/>
    </xf>
    <xf numFmtId="0" fontId="15" fillId="0" borderId="4" xfId="10" applyFont="1" applyFill="1" applyBorder="1" applyAlignment="1" applyProtection="1">
      <alignment horizontal="center"/>
    </xf>
    <xf numFmtId="177" fontId="15" fillId="0" borderId="4" xfId="25" applyFont="1" applyFill="1" applyBorder="1" applyAlignment="1">
      <alignment horizontal="center"/>
    </xf>
    <xf numFmtId="177" fontId="15" fillId="0" borderId="4" xfId="25" applyFont="1" applyFill="1" applyBorder="1"/>
    <xf numFmtId="0" fontId="16" fillId="3" borderId="4" xfId="10" applyFont="1" applyFill="1" applyBorder="1" applyAlignment="1" applyProtection="1">
      <alignment horizontal="center"/>
    </xf>
    <xf numFmtId="0" fontId="16" fillId="3" borderId="4" xfId="10" applyFont="1" applyFill="1" applyBorder="1" applyAlignment="1">
      <alignment horizontal="center"/>
    </xf>
    <xf numFmtId="0" fontId="6" fillId="2" borderId="0" xfId="0" applyFont="1" applyFill="1" applyAlignment="1"/>
    <xf numFmtId="3" fontId="8" fillId="0" borderId="0" xfId="0" applyNumberFormat="1" applyFont="1" applyAlignment="1">
      <alignment horizontal="right"/>
    </xf>
    <xf numFmtId="0" fontId="16" fillId="0" borderId="6" xfId="0" applyFont="1" applyBorder="1" applyAlignment="1" applyProtection="1">
      <alignment horizontal="left"/>
    </xf>
    <xf numFmtId="0" fontId="15" fillId="0" borderId="6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8" fillId="0" borderId="0" xfId="0" applyFont="1" applyBorder="1"/>
    <xf numFmtId="0" fontId="15" fillId="0" borderId="0" xfId="0" applyFont="1" applyAlignment="1" applyProtection="1">
      <alignment horizontal="left"/>
    </xf>
    <xf numFmtId="0" fontId="15" fillId="0" borderId="0" xfId="0" applyFont="1" applyBorder="1" applyAlignment="1">
      <alignment horizontal="left"/>
    </xf>
    <xf numFmtId="0" fontId="43" fillId="0" borderId="0" xfId="1" applyFont="1" applyAlignment="1" applyProtection="1"/>
    <xf numFmtId="4" fontId="18" fillId="0" borderId="9" xfId="10" applyNumberFormat="1" applyFont="1" applyFill="1" applyBorder="1" applyAlignment="1">
      <alignment horizontal="right"/>
    </xf>
    <xf numFmtId="4" fontId="18" fillId="0" borderId="5" xfId="0" applyNumberFormat="1" applyFont="1" applyFill="1" applyBorder="1" applyAlignment="1">
      <alignment horizontal="right"/>
    </xf>
    <xf numFmtId="4" fontId="18" fillId="0" borderId="9" xfId="0" applyNumberFormat="1" applyFont="1" applyFill="1" applyBorder="1" applyAlignment="1">
      <alignment horizontal="right"/>
    </xf>
    <xf numFmtId="0" fontId="18" fillId="0" borderId="5" xfId="10" applyFont="1" applyFill="1" applyBorder="1" applyAlignment="1">
      <alignment horizontal="left" wrapText="1"/>
    </xf>
    <xf numFmtId="4" fontId="18" fillId="0" borderId="5" xfId="1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horizontal="right"/>
    </xf>
    <xf numFmtId="0" fontId="15" fillId="0" borderId="5" xfId="0" applyFont="1" applyBorder="1"/>
    <xf numFmtId="0" fontId="18" fillId="5" borderId="5" xfId="0" applyFont="1" applyFill="1" applyBorder="1" applyAlignment="1">
      <alignment horizontal="right"/>
    </xf>
    <xf numFmtId="4" fontId="18" fillId="5" borderId="5" xfId="0" applyNumberFormat="1" applyFont="1" applyFill="1" applyBorder="1" applyAlignment="1">
      <alignment horizontal="right"/>
    </xf>
    <xf numFmtId="0" fontId="18" fillId="0" borderId="5" xfId="10" applyFont="1" applyFill="1" applyBorder="1" applyAlignment="1">
      <alignment horizontal="right"/>
    </xf>
    <xf numFmtId="0" fontId="18" fillId="0" borderId="11" xfId="10" applyFont="1" applyFill="1" applyBorder="1" applyAlignment="1">
      <alignment horizontal="left" wrapText="1"/>
    </xf>
    <xf numFmtId="4" fontId="18" fillId="0" borderId="11" xfId="10" applyNumberFormat="1" applyFont="1" applyFill="1" applyBorder="1" applyAlignment="1">
      <alignment horizontal="right"/>
    </xf>
    <xf numFmtId="0" fontId="18" fillId="0" borderId="11" xfId="10" applyFont="1" applyFill="1" applyBorder="1" applyAlignment="1">
      <alignment horizontal="right"/>
    </xf>
    <xf numFmtId="4" fontId="18" fillId="0" borderId="11" xfId="0" applyNumberFormat="1" applyFont="1" applyFill="1" applyBorder="1" applyAlignment="1">
      <alignment horizontal="right"/>
    </xf>
    <xf numFmtId="0" fontId="18" fillId="0" borderId="0" xfId="10" applyFont="1" applyFill="1" applyAlignment="1">
      <alignment horizontal="left"/>
    </xf>
    <xf numFmtId="4" fontId="20" fillId="0" borderId="0" xfId="10" applyNumberFormat="1" applyFont="1" applyFill="1" applyBorder="1" applyAlignment="1">
      <alignment horizontal="right"/>
    </xf>
    <xf numFmtId="0" fontId="16" fillId="3" borderId="4" xfId="15" applyFont="1" applyFill="1" applyBorder="1" applyAlignment="1" applyProtection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44" fillId="3" borderId="1" xfId="10" applyFont="1" applyFill="1" applyBorder="1" applyAlignment="1">
      <alignment horizontal="center"/>
    </xf>
    <xf numFmtId="0" fontId="45" fillId="0" borderId="9" xfId="10" applyFont="1" applyFill="1" applyBorder="1" applyAlignment="1">
      <alignment horizontal="left" wrapText="1"/>
    </xf>
    <xf numFmtId="0" fontId="45" fillId="0" borderId="5" xfId="10" applyFont="1" applyFill="1" applyBorder="1" applyAlignment="1">
      <alignment horizontal="left" wrapText="1"/>
    </xf>
    <xf numFmtId="0" fontId="45" fillId="0" borderId="11" xfId="10" applyFont="1" applyFill="1" applyBorder="1" applyAlignment="1">
      <alignment horizontal="left" wrapText="1"/>
    </xf>
    <xf numFmtId="171" fontId="16" fillId="3" borderId="4" xfId="16" applyNumberFormat="1" applyFont="1" applyFill="1" applyBorder="1" applyAlignment="1">
      <alignment horizontal="center"/>
    </xf>
    <xf numFmtId="0" fontId="15" fillId="0" borderId="4" xfId="10" applyFont="1" applyFill="1" applyBorder="1"/>
    <xf numFmtId="165" fontId="15" fillId="0" borderId="4" xfId="10" applyNumberFormat="1" applyFont="1" applyFill="1" applyBorder="1"/>
    <xf numFmtId="165" fontId="15" fillId="0" borderId="4" xfId="16" applyNumberFormat="1" applyFont="1" applyFill="1" applyBorder="1"/>
    <xf numFmtId="165" fontId="15" fillId="0" borderId="0" xfId="10" applyNumberFormat="1" applyFont="1" applyFill="1" applyBorder="1"/>
    <xf numFmtId="165" fontId="15" fillId="0" borderId="0" xfId="16" applyNumberFormat="1" applyFont="1" applyFill="1" applyBorder="1"/>
    <xf numFmtId="3" fontId="18" fillId="0" borderId="5" xfId="10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/>
    </xf>
    <xf numFmtId="3" fontId="18" fillId="0" borderId="11" xfId="1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0" fontId="20" fillId="0" borderId="0" xfId="10" applyFont="1" applyFill="1" applyBorder="1" applyAlignment="1">
      <alignment horizontal="left"/>
    </xf>
    <xf numFmtId="3" fontId="20" fillId="0" borderId="0" xfId="10" applyNumberFormat="1" applyFont="1" applyFill="1" applyBorder="1" applyAlignment="1">
      <alignment horizontal="right"/>
    </xf>
    <xf numFmtId="0" fontId="15" fillId="0" borderId="0" xfId="10" applyFont="1" applyFill="1"/>
    <xf numFmtId="0" fontId="16" fillId="0" borderId="4" xfId="10" applyFont="1" applyBorder="1"/>
    <xf numFmtId="0" fontId="15" fillId="0" borderId="4" xfId="0" applyFont="1" applyBorder="1"/>
    <xf numFmtId="0" fontId="16" fillId="0" borderId="4" xfId="10" applyFont="1" applyBorder="1" applyAlignment="1">
      <alignment wrapText="1"/>
    </xf>
    <xf numFmtId="171" fontId="16" fillId="0" borderId="4" xfId="16" applyNumberFormat="1" applyFont="1" applyBorder="1"/>
    <xf numFmtId="0" fontId="16" fillId="0" borderId="4" xfId="0" applyFont="1" applyBorder="1"/>
    <xf numFmtId="0" fontId="16" fillId="0" borderId="4" xfId="17" applyFont="1" applyBorder="1" applyAlignment="1">
      <alignment wrapText="1"/>
    </xf>
    <xf numFmtId="0" fontId="15" fillId="0" borderId="4" xfId="17" applyFont="1" applyBorder="1" applyAlignment="1">
      <alignment horizontal="center"/>
    </xf>
    <xf numFmtId="171" fontId="16" fillId="0" borderId="4" xfId="17" applyNumberFormat="1" applyFont="1" applyBorder="1" applyAlignment="1">
      <alignment horizontal="center"/>
    </xf>
    <xf numFmtId="1" fontId="16" fillId="0" borderId="4" xfId="17" applyNumberFormat="1" applyFont="1" applyBorder="1" applyAlignment="1">
      <alignment horizontal="center"/>
    </xf>
    <xf numFmtId="43" fontId="16" fillId="0" borderId="4" xfId="17" applyNumberFormat="1" applyFont="1" applyBorder="1" applyAlignment="1">
      <alignment horizontal="center"/>
    </xf>
    <xf numFmtId="0" fontId="16" fillId="0" borderId="4" xfId="17" applyFont="1" applyBorder="1" applyAlignment="1">
      <alignment horizontal="center"/>
    </xf>
    <xf numFmtId="171" fontId="16" fillId="0" borderId="4" xfId="16" applyNumberFormat="1" applyFont="1" applyBorder="1" applyAlignment="1">
      <alignment horizontal="center"/>
    </xf>
    <xf numFmtId="43" fontId="16" fillId="0" borderId="4" xfId="16" applyFont="1" applyBorder="1" applyAlignment="1">
      <alignment horizontal="center"/>
    </xf>
    <xf numFmtId="0" fontId="15" fillId="0" borderId="4" xfId="17" applyFont="1" applyBorder="1"/>
    <xf numFmtId="171" fontId="15" fillId="0" borderId="4" xfId="16" applyNumberFormat="1" applyFont="1" applyBorder="1" applyAlignment="1">
      <alignment horizontal="center"/>
    </xf>
    <xf numFmtId="1" fontId="15" fillId="0" borderId="4" xfId="17" applyNumberFormat="1" applyFont="1" applyBorder="1" applyAlignment="1">
      <alignment horizontal="center"/>
    </xf>
    <xf numFmtId="0" fontId="15" fillId="0" borderId="4" xfId="17" applyFont="1" applyFill="1" applyBorder="1"/>
    <xf numFmtId="0" fontId="15" fillId="0" borderId="4" xfId="17" applyFont="1" applyFill="1" applyBorder="1" applyAlignment="1">
      <alignment horizontal="center"/>
    </xf>
    <xf numFmtId="171" fontId="15" fillId="0" borderId="4" xfId="16" applyNumberFormat="1" applyFont="1" applyFill="1" applyBorder="1" applyAlignment="1">
      <alignment horizontal="center"/>
    </xf>
    <xf numFmtId="0" fontId="15" fillId="0" borderId="4" xfId="17" applyFont="1" applyBorder="1" applyAlignment="1">
      <alignment horizontal="left"/>
    </xf>
    <xf numFmtId="43" fontId="15" fillId="0" borderId="4" xfId="16" applyFont="1" applyBorder="1" applyAlignment="1">
      <alignment horizontal="center"/>
    </xf>
    <xf numFmtId="2" fontId="16" fillId="0" borderId="4" xfId="17" applyNumberFormat="1" applyFont="1" applyBorder="1" applyAlignment="1">
      <alignment horizontal="center"/>
    </xf>
    <xf numFmtId="0" fontId="16" fillId="0" borderId="0" xfId="10" applyFont="1" applyFill="1" applyBorder="1" applyAlignment="1">
      <alignment wrapText="1"/>
    </xf>
    <xf numFmtId="0" fontId="16" fillId="3" borderId="4" xfId="17" applyFont="1" applyFill="1" applyBorder="1" applyAlignment="1">
      <alignment horizontal="center" vertical="center" wrapText="1"/>
    </xf>
    <xf numFmtId="0" fontId="16" fillId="3" borderId="4" xfId="17" applyFont="1" applyFill="1" applyBorder="1" applyAlignment="1">
      <alignment horizontal="center" vertical="center" wrapText="1"/>
    </xf>
    <xf numFmtId="0" fontId="16" fillId="0" borderId="4" xfId="17" applyFont="1" applyFill="1" applyBorder="1" applyAlignment="1">
      <alignment horizontal="center" vertical="center" wrapText="1"/>
    </xf>
    <xf numFmtId="0" fontId="15" fillId="0" borderId="4" xfId="0" applyFont="1" applyFill="1" applyBorder="1"/>
    <xf numFmtId="171" fontId="16" fillId="0" borderId="4" xfId="0" applyNumberFormat="1" applyFont="1" applyBorder="1"/>
    <xf numFmtId="171" fontId="16" fillId="0" borderId="4" xfId="0" applyNumberFormat="1" applyFont="1" applyFill="1" applyBorder="1"/>
    <xf numFmtId="43" fontId="15" fillId="0" borderId="4" xfId="17" applyNumberFormat="1" applyFont="1" applyBorder="1" applyAlignment="1">
      <alignment horizontal="center"/>
    </xf>
    <xf numFmtId="171" fontId="15" fillId="0" borderId="4" xfId="16" applyNumberFormat="1" applyFont="1" applyBorder="1"/>
    <xf numFmtId="171" fontId="16" fillId="0" borderId="4" xfId="16" applyNumberFormat="1" applyFont="1" applyFill="1" applyBorder="1"/>
    <xf numFmtId="171" fontId="15" fillId="0" borderId="4" xfId="0" applyNumberFormat="1" applyFont="1" applyBorder="1"/>
    <xf numFmtId="43" fontId="15" fillId="0" borderId="4" xfId="16" applyNumberFormat="1" applyFont="1" applyBorder="1"/>
    <xf numFmtId="171" fontId="15" fillId="0" borderId="4" xfId="16" applyNumberFormat="1" applyFont="1" applyFill="1" applyBorder="1"/>
    <xf numFmtId="171" fontId="16" fillId="0" borderId="4" xfId="16" applyNumberFormat="1" applyFont="1" applyFill="1" applyBorder="1" applyAlignment="1">
      <alignment horizontal="center"/>
    </xf>
    <xf numFmtId="43" fontId="16" fillId="0" borderId="4" xfId="16" applyNumberFormat="1" applyFont="1" applyBorder="1"/>
    <xf numFmtId="0" fontId="15" fillId="0" borderId="0" xfId="17" applyFont="1" applyBorder="1"/>
    <xf numFmtId="0" fontId="15" fillId="0" borderId="0" xfId="17" applyFont="1" applyBorder="1" applyAlignment="1">
      <alignment horizontal="center"/>
    </xf>
    <xf numFmtId="171" fontId="15" fillId="0" borderId="0" xfId="16" applyNumberFormat="1" applyFont="1" applyBorder="1" applyAlignment="1">
      <alignment horizontal="center"/>
    </xf>
    <xf numFmtId="171" fontId="16" fillId="0" borderId="0" xfId="16" applyNumberFormat="1" applyFont="1" applyBorder="1" applyAlignment="1">
      <alignment horizontal="center"/>
    </xf>
    <xf numFmtId="43" fontId="15" fillId="0" borderId="0" xfId="17" applyNumberFormat="1" applyFont="1" applyBorder="1" applyAlignment="1">
      <alignment horizontal="center"/>
    </xf>
    <xf numFmtId="1" fontId="16" fillId="0" borderId="0" xfId="17" applyNumberFormat="1" applyFont="1" applyBorder="1" applyAlignment="1">
      <alignment horizontal="center"/>
    </xf>
    <xf numFmtId="171" fontId="15" fillId="0" borderId="0" xfId="16" applyNumberFormat="1" applyFont="1" applyBorder="1"/>
    <xf numFmtId="171" fontId="15" fillId="0" borderId="0" xfId="16" applyNumberFormat="1" applyFont="1" applyFill="1" applyBorder="1"/>
    <xf numFmtId="43" fontId="15" fillId="0" borderId="0" xfId="16" applyNumberFormat="1" applyFont="1" applyBorder="1"/>
    <xf numFmtId="0" fontId="15" fillId="0" borderId="0" xfId="4" applyFont="1" applyFill="1" applyBorder="1"/>
    <xf numFmtId="0" fontId="16" fillId="0" borderId="0" xfId="23" applyFont="1" applyFill="1" applyBorder="1" applyAlignment="1">
      <alignment vertical="center" wrapText="1"/>
    </xf>
    <xf numFmtId="0" fontId="20" fillId="0" borderId="0" xfId="4" applyFont="1" applyFill="1" applyBorder="1"/>
    <xf numFmtId="0" fontId="16" fillId="3" borderId="4" xfId="23" applyFont="1" applyFill="1" applyBorder="1" applyAlignment="1">
      <alignment horizontal="center" vertical="center" wrapText="1"/>
    </xf>
    <xf numFmtId="0" fontId="16" fillId="0" borderId="0" xfId="23" applyFont="1" applyFill="1" applyBorder="1"/>
    <xf numFmtId="38" fontId="16" fillId="0" borderId="0" xfId="23" applyNumberFormat="1" applyFont="1" applyFill="1" applyBorder="1"/>
    <xf numFmtId="179" fontId="16" fillId="0" borderId="0" xfId="21" applyNumberFormat="1" applyFont="1" applyFill="1" applyBorder="1" applyAlignment="1">
      <alignment wrapText="1"/>
    </xf>
    <xf numFmtId="0" fontId="16" fillId="0" borderId="0" xfId="23" applyFont="1" applyFill="1" applyBorder="1" applyAlignment="1">
      <alignment horizontal="center" vertical="center" wrapText="1"/>
    </xf>
    <xf numFmtId="0" fontId="15" fillId="0" borderId="0" xfId="23" applyFont="1" applyFill="1" applyBorder="1"/>
    <xf numFmtId="0" fontId="16" fillId="0" borderId="0" xfId="4" applyFont="1" applyFill="1" applyBorder="1" applyAlignment="1">
      <alignment horizontal="center" vertical="center" wrapText="1"/>
    </xf>
    <xf numFmtId="179" fontId="15" fillId="0" borderId="0" xfId="21" applyNumberFormat="1" applyFont="1" applyFill="1" applyBorder="1"/>
    <xf numFmtId="176" fontId="15" fillId="0" borderId="0" xfId="22" applyNumberFormat="1" applyFont="1" applyFill="1" applyBorder="1"/>
    <xf numFmtId="178" fontId="15" fillId="0" borderId="0" xfId="5" applyNumberFormat="1" applyFont="1" applyFill="1" applyBorder="1"/>
    <xf numFmtId="179" fontId="15" fillId="0" borderId="0" xfId="20" applyNumberFormat="1" applyFont="1" applyFill="1" applyBorder="1"/>
    <xf numFmtId="0" fontId="15" fillId="0" borderId="0" xfId="23" applyFont="1" applyFill="1" applyBorder="1" applyAlignment="1">
      <alignment horizontal="center"/>
    </xf>
    <xf numFmtId="176" fontId="15" fillId="0" borderId="0" xfId="22" applyNumberFormat="1" applyFont="1" applyFill="1" applyBorder="1" applyAlignment="1">
      <alignment horizontal="right"/>
    </xf>
    <xf numFmtId="176" fontId="15" fillId="0" borderId="0" xfId="24" applyNumberFormat="1" applyFont="1" applyFill="1" applyBorder="1" applyAlignment="1">
      <alignment horizontal="right"/>
    </xf>
    <xf numFmtId="179" fontId="15" fillId="0" borderId="0" xfId="21" applyNumberFormat="1" applyFont="1" applyFill="1" applyBorder="1" applyAlignment="1">
      <alignment horizontal="right"/>
    </xf>
    <xf numFmtId="178" fontId="15" fillId="0" borderId="0" xfId="21" applyNumberFormat="1" applyFont="1" applyFill="1" applyBorder="1"/>
    <xf numFmtId="178" fontId="15" fillId="0" borderId="0" xfId="20" applyNumberFormat="1" applyFont="1" applyFill="1" applyBorder="1"/>
    <xf numFmtId="178" fontId="15" fillId="0" borderId="0" xfId="21" applyNumberFormat="1" applyFont="1" applyFill="1" applyBorder="1" applyAlignment="1">
      <alignment horizontal="right"/>
    </xf>
    <xf numFmtId="171" fontId="15" fillId="0" borderId="0" xfId="5" applyNumberFormat="1" applyFont="1" applyFill="1" applyBorder="1" applyAlignment="1">
      <alignment horizontal="center"/>
    </xf>
    <xf numFmtId="171" fontId="15" fillId="0" borderId="0" xfId="5" applyNumberFormat="1" applyFont="1" applyFill="1" applyBorder="1"/>
    <xf numFmtId="179" fontId="15" fillId="0" borderId="4" xfId="21" applyNumberFormat="1" applyFont="1" applyFill="1" applyBorder="1"/>
    <xf numFmtId="38" fontId="15" fillId="0" borderId="4" xfId="4" applyNumberFormat="1" applyFont="1" applyFill="1" applyBorder="1" applyAlignment="1">
      <alignment wrapText="1"/>
    </xf>
    <xf numFmtId="0" fontId="15" fillId="0" borderId="4" xfId="23" applyFont="1" applyFill="1" applyBorder="1" applyAlignment="1">
      <alignment horizontal="center"/>
    </xf>
    <xf numFmtId="0" fontId="16" fillId="0" borderId="0" xfId="4" applyFont="1" applyFill="1" applyBorder="1"/>
    <xf numFmtId="0" fontId="15" fillId="0" borderId="0" xfId="4" applyFont="1" applyFill="1"/>
    <xf numFmtId="0" fontId="15" fillId="0" borderId="5" xfId="23" applyFont="1" applyBorder="1"/>
    <xf numFmtId="166" fontId="15" fillId="0" borderId="0" xfId="5" applyNumberFormat="1" applyFont="1" applyFill="1" applyBorder="1"/>
    <xf numFmtId="3" fontId="15" fillId="0" borderId="0" xfId="21" applyNumberFormat="1" applyFont="1" applyFill="1" applyBorder="1"/>
    <xf numFmtId="0" fontId="15" fillId="0" borderId="0" xfId="4" applyFont="1" applyBorder="1"/>
    <xf numFmtId="3" fontId="15" fillId="0" borderId="0" xfId="5" applyNumberFormat="1" applyFont="1" applyFill="1" applyBorder="1"/>
    <xf numFmtId="3" fontId="15" fillId="0" borderId="0" xfId="20" applyNumberFormat="1" applyFont="1" applyFill="1" applyBorder="1"/>
    <xf numFmtId="0" fontId="15" fillId="0" borderId="11" xfId="4" applyFont="1" applyBorder="1"/>
    <xf numFmtId="0" fontId="15" fillId="0" borderId="18" xfId="4" applyFont="1" applyBorder="1"/>
    <xf numFmtId="0" fontId="15" fillId="0" borderId="14" xfId="4" applyFont="1" applyBorder="1"/>
    <xf numFmtId="179" fontId="15" fillId="5" borderId="19" xfId="21" applyNumberFormat="1" applyFont="1" applyFill="1" applyBorder="1"/>
    <xf numFmtId="0" fontId="16" fillId="0" borderId="0" xfId="23" quotePrefix="1" applyFont="1" applyFill="1" applyBorder="1" applyAlignment="1">
      <alignment horizontal="left" vertical="center"/>
    </xf>
    <xf numFmtId="0" fontId="16" fillId="0" borderId="0" xfId="23" quotePrefix="1" applyFont="1" applyFill="1" applyAlignment="1">
      <alignment horizontal="left" vertical="center"/>
    </xf>
    <xf numFmtId="0" fontId="16" fillId="3" borderId="0" xfId="23" applyFont="1" applyFill="1" applyBorder="1" applyAlignment="1">
      <alignment horizontal="center" vertical="center" wrapText="1"/>
    </xf>
    <xf numFmtId="0" fontId="16" fillId="0" borderId="0" xfId="23" applyFont="1" applyFill="1" applyBorder="1" applyAlignment="1">
      <alignment horizontal="left" vertical="center"/>
    </xf>
    <xf numFmtId="0" fontId="16" fillId="0" borderId="0" xfId="23" applyFont="1" applyFill="1" applyBorder="1" applyAlignment="1">
      <alignment vertical="center"/>
    </xf>
    <xf numFmtId="0" fontId="16" fillId="3" borderId="0" xfId="23" applyFont="1" applyFill="1" applyBorder="1" applyAlignment="1">
      <alignment horizontal="center" vertical="center"/>
    </xf>
    <xf numFmtId="166" fontId="15" fillId="0" borderId="0" xfId="5" applyNumberFormat="1" applyFont="1" applyFill="1" applyBorder="1" applyAlignment="1">
      <alignment horizontal="center"/>
    </xf>
    <xf numFmtId="3" fontId="15" fillId="0" borderId="0" xfId="23" applyNumberFormat="1" applyFont="1" applyFill="1" applyBorder="1"/>
    <xf numFmtId="171" fontId="15" fillId="0" borderId="0" xfId="22" applyNumberFormat="1" applyFont="1" applyFill="1" applyBorder="1"/>
    <xf numFmtId="171" fontId="15" fillId="0" borderId="0" xfId="22" applyNumberFormat="1" applyFont="1" applyFill="1" applyBorder="1" applyAlignment="1">
      <alignment horizontal="right"/>
    </xf>
    <xf numFmtId="179" fontId="16" fillId="0" borderId="0" xfId="21" applyNumberFormat="1" applyFont="1" applyFill="1" applyBorder="1"/>
    <xf numFmtId="38" fontId="16" fillId="0" borderId="0" xfId="4" applyNumberFormat="1" applyFont="1" applyFill="1" applyBorder="1"/>
    <xf numFmtId="0" fontId="16" fillId="0" borderId="0" xfId="23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wrapText="1"/>
    </xf>
    <xf numFmtId="0" fontId="15" fillId="0" borderId="0" xfId="4" applyFont="1" applyFill="1" applyBorder="1" applyAlignment="1">
      <alignment wrapText="1"/>
    </xf>
    <xf numFmtId="171" fontId="15" fillId="0" borderId="0" xfId="4" applyNumberFormat="1" applyFont="1" applyFill="1" applyBorder="1"/>
    <xf numFmtId="172" fontId="15" fillId="0" borderId="0" xfId="4" applyNumberFormat="1" applyFont="1" applyFill="1" applyBorder="1"/>
    <xf numFmtId="180" fontId="15" fillId="0" borderId="0" xfId="4" applyNumberFormat="1" applyFont="1" applyFill="1" applyBorder="1"/>
    <xf numFmtId="179" fontId="16" fillId="5" borderId="4" xfId="21" applyNumberFormat="1" applyFont="1" applyFill="1" applyBorder="1" applyAlignment="1">
      <alignment wrapText="1"/>
    </xf>
    <xf numFmtId="0" fontId="15" fillId="0" borderId="4" xfId="23" applyFont="1" applyBorder="1"/>
    <xf numFmtId="0" fontId="15" fillId="0" borderId="4" xfId="23" applyFont="1" applyBorder="1" applyAlignment="1">
      <alignment horizontal="center"/>
    </xf>
    <xf numFmtId="171" fontId="15" fillId="0" borderId="4" xfId="5" applyNumberFormat="1" applyFont="1" applyBorder="1" applyAlignment="1"/>
    <xf numFmtId="0" fontId="15" fillId="0" borderId="4" xfId="23" applyFont="1" applyBorder="1" applyAlignment="1"/>
    <xf numFmtId="0" fontId="15" fillId="0" borderId="4" xfId="23" applyFont="1" applyFill="1" applyBorder="1" applyAlignment="1"/>
    <xf numFmtId="166" fontId="15" fillId="0" borderId="4" xfId="5" applyNumberFormat="1" applyFont="1" applyFill="1" applyBorder="1" applyAlignment="1"/>
    <xf numFmtId="3" fontId="15" fillId="0" borderId="4" xfId="23" applyNumberFormat="1" applyFont="1" applyFill="1" applyBorder="1" applyAlignment="1"/>
    <xf numFmtId="171" fontId="15" fillId="0" borderId="4" xfId="5" applyNumberFormat="1" applyFont="1" applyFill="1" applyBorder="1" applyAlignment="1"/>
    <xf numFmtId="176" fontId="15" fillId="0" borderId="4" xfId="22" applyNumberFormat="1" applyFont="1" applyFill="1" applyBorder="1" applyAlignment="1"/>
    <xf numFmtId="3" fontId="15" fillId="0" borderId="4" xfId="5" applyNumberFormat="1" applyFont="1" applyFill="1" applyBorder="1" applyAlignment="1"/>
    <xf numFmtId="171" fontId="15" fillId="0" borderId="4" xfId="22" applyNumberFormat="1" applyFont="1" applyFill="1" applyBorder="1" applyAlignment="1"/>
    <xf numFmtId="178" fontId="15" fillId="0" borderId="4" xfId="5" applyNumberFormat="1" applyFont="1" applyFill="1" applyBorder="1" applyAlignment="1"/>
    <xf numFmtId="178" fontId="15" fillId="0" borderId="4" xfId="21" applyNumberFormat="1" applyFont="1" applyFill="1" applyBorder="1" applyAlignment="1"/>
    <xf numFmtId="179" fontId="15" fillId="0" borderId="4" xfId="21" applyNumberFormat="1" applyFont="1" applyFill="1" applyBorder="1" applyAlignment="1"/>
    <xf numFmtId="3" fontId="15" fillId="0" borderId="4" xfId="20" applyNumberFormat="1" applyFont="1" applyFill="1" applyBorder="1" applyAlignment="1"/>
    <xf numFmtId="3" fontId="15" fillId="0" borderId="4" xfId="21" applyNumberFormat="1" applyFont="1" applyFill="1" applyBorder="1" applyAlignment="1"/>
    <xf numFmtId="179" fontId="15" fillId="0" borderId="4" xfId="20" applyNumberFormat="1" applyFont="1" applyFill="1" applyBorder="1" applyAlignment="1"/>
    <xf numFmtId="38" fontId="15" fillId="0" borderId="4" xfId="4" applyNumberFormat="1" applyFont="1" applyFill="1" applyBorder="1" applyAlignment="1"/>
    <xf numFmtId="176" fontId="15" fillId="0" borderId="4" xfId="24" applyNumberFormat="1" applyFont="1" applyFill="1" applyBorder="1" applyAlignment="1"/>
    <xf numFmtId="1" fontId="15" fillId="0" borderId="4" xfId="4" applyNumberFormat="1" applyFont="1" applyFill="1" applyBorder="1" applyAlignment="1"/>
    <xf numFmtId="0" fontId="15" fillId="0" borderId="4" xfId="4" applyFont="1" applyFill="1" applyBorder="1" applyAlignment="1"/>
    <xf numFmtId="43" fontId="15" fillId="0" borderId="4" xfId="5" applyFont="1" applyBorder="1" applyAlignment="1"/>
    <xf numFmtId="4" fontId="15" fillId="0" borderId="4" xfId="23" applyNumberFormat="1" applyFont="1" applyFill="1" applyBorder="1" applyAlignment="1"/>
    <xf numFmtId="4" fontId="15" fillId="0" borderId="4" xfId="5" applyNumberFormat="1" applyFont="1" applyFill="1" applyBorder="1" applyAlignment="1"/>
    <xf numFmtId="4" fontId="15" fillId="0" borderId="4" xfId="21" applyNumberFormat="1" applyFont="1" applyFill="1" applyBorder="1" applyAlignment="1"/>
    <xf numFmtId="178" fontId="15" fillId="0" borderId="4" xfId="20" applyNumberFormat="1" applyFont="1" applyFill="1" applyBorder="1" applyAlignment="1"/>
    <xf numFmtId="38" fontId="15" fillId="0" borderId="4" xfId="4" applyNumberFormat="1" applyFont="1" applyBorder="1" applyAlignment="1"/>
    <xf numFmtId="0" fontId="15" fillId="0" borderId="4" xfId="4" applyFont="1" applyBorder="1" applyAlignment="1"/>
    <xf numFmtId="0" fontId="18" fillId="3" borderId="9" xfId="4" applyFont="1" applyFill="1" applyBorder="1" applyAlignment="1">
      <alignment vertical="center"/>
    </xf>
    <xf numFmtId="0" fontId="42" fillId="0" borderId="0" xfId="4" applyFont="1" applyFill="1" applyBorder="1" applyAlignment="1">
      <alignment vertical="center"/>
    </xf>
    <xf numFmtId="0" fontId="17" fillId="3" borderId="11" xfId="4" applyFont="1" applyFill="1" applyBorder="1" applyAlignment="1" applyProtection="1">
      <alignment horizontal="center" vertical="center"/>
    </xf>
    <xf numFmtId="0" fontId="17" fillId="0" borderId="5" xfId="4" applyFont="1" applyFill="1" applyBorder="1" applyAlignment="1" applyProtection="1">
      <alignment horizontal="left" vertical="center"/>
    </xf>
    <xf numFmtId="0" fontId="20" fillId="0" borderId="0" xfId="4" applyFont="1" applyFill="1" applyBorder="1" applyAlignment="1">
      <alignment vertical="center"/>
    </xf>
    <xf numFmtId="0" fontId="18" fillId="0" borderId="5" xfId="4" applyFont="1" applyFill="1" applyBorder="1" applyAlignment="1" applyProtection="1">
      <alignment vertical="center"/>
    </xf>
    <xf numFmtId="0" fontId="17" fillId="0" borderId="5" xfId="4" applyFont="1" applyFill="1" applyBorder="1" applyAlignment="1" applyProtection="1">
      <alignment vertical="center"/>
    </xf>
    <xf numFmtId="0" fontId="17" fillId="0" borderId="5" xfId="4" applyFont="1" applyFill="1" applyBorder="1" applyAlignment="1">
      <alignment vertical="center"/>
    </xf>
    <xf numFmtId="0" fontId="18" fillId="0" borderId="5" xfId="4" applyFont="1" applyFill="1" applyBorder="1" applyAlignment="1">
      <alignment vertical="center"/>
    </xf>
    <xf numFmtId="0" fontId="18" fillId="0" borderId="11" xfId="4" applyFont="1" applyFill="1" applyBorder="1" applyAlignment="1" applyProtection="1">
      <alignment vertical="center"/>
    </xf>
    <xf numFmtId="0" fontId="18" fillId="0" borderId="0" xfId="4" applyFont="1" applyFill="1" applyBorder="1" applyAlignment="1" applyProtection="1">
      <alignment vertical="center"/>
    </xf>
    <xf numFmtId="37" fontId="18" fillId="0" borderId="0" xfId="4" applyNumberFormat="1" applyFont="1" applyFill="1" applyBorder="1" applyAlignment="1" applyProtection="1">
      <alignment vertical="center"/>
    </xf>
    <xf numFmtId="0" fontId="18" fillId="0" borderId="0" xfId="4" applyFont="1" applyAlignment="1"/>
    <xf numFmtId="181" fontId="18" fillId="0" borderId="0" xfId="4" applyNumberFormat="1" applyFont="1" applyAlignment="1" applyProtection="1"/>
    <xf numFmtId="181" fontId="18" fillId="0" borderId="0" xfId="4" applyNumberFormat="1" applyFont="1" applyProtection="1"/>
    <xf numFmtId="0" fontId="18" fillId="0" borderId="0" xfId="4" applyFont="1" applyAlignment="1">
      <alignment horizontal="left"/>
    </xf>
    <xf numFmtId="0" fontId="18" fillId="0" borderId="0" xfId="4" applyFont="1"/>
    <xf numFmtId="0" fontId="18" fillId="0" borderId="0" xfId="4" applyFont="1" applyFill="1" applyBorder="1" applyAlignment="1" applyProtection="1"/>
    <xf numFmtId="0" fontId="18" fillId="0" borderId="0" xfId="4" applyFont="1" applyFill="1" applyAlignment="1" applyProtection="1"/>
    <xf numFmtId="0" fontId="20" fillId="0" borderId="0" xfId="4" applyFont="1" applyBorder="1"/>
    <xf numFmtId="0" fontId="15" fillId="0" borderId="0" xfId="4" applyFont="1" applyAlignment="1"/>
    <xf numFmtId="0" fontId="17" fillId="3" borderId="4" xfId="4" applyFont="1" applyFill="1" applyBorder="1" applyAlignment="1" applyProtection="1">
      <alignment horizontal="center" vertical="center"/>
    </xf>
    <xf numFmtId="0" fontId="18" fillId="0" borderId="4" xfId="4" applyFont="1" applyFill="1" applyBorder="1" applyAlignment="1" applyProtection="1">
      <alignment horizontal="center" vertical="center"/>
    </xf>
    <xf numFmtId="37" fontId="18" fillId="0" borderId="4" xfId="4" applyNumberFormat="1" applyFont="1" applyFill="1" applyBorder="1" applyAlignment="1" applyProtection="1">
      <alignment vertical="center"/>
    </xf>
    <xf numFmtId="171" fontId="18" fillId="0" borderId="4" xfId="5" applyNumberFormat="1" applyFont="1" applyFill="1" applyBorder="1" applyAlignment="1" applyProtection="1">
      <alignment horizontal="left" vertical="center"/>
    </xf>
    <xf numFmtId="171" fontId="18" fillId="0" borderId="4" xfId="5" applyNumberFormat="1" applyFont="1" applyFill="1" applyBorder="1" applyAlignment="1" applyProtection="1">
      <alignment horizontal="center" vertical="center"/>
    </xf>
    <xf numFmtId="0" fontId="18" fillId="0" borderId="4" xfId="4" applyFont="1" applyFill="1" applyBorder="1" applyAlignment="1">
      <alignment vertical="center"/>
    </xf>
    <xf numFmtId="0" fontId="17" fillId="0" borderId="4" xfId="4" applyFont="1" applyFill="1" applyBorder="1" applyAlignment="1">
      <alignment vertical="center"/>
    </xf>
    <xf numFmtId="37" fontId="17" fillId="0" borderId="4" xfId="4" applyNumberFormat="1" applyFont="1" applyFill="1" applyBorder="1" applyAlignment="1">
      <alignment vertical="center"/>
    </xf>
    <xf numFmtId="171" fontId="18" fillId="0" borderId="4" xfId="5" applyNumberFormat="1" applyFont="1" applyFill="1" applyBorder="1" applyAlignment="1">
      <alignment vertical="center"/>
    </xf>
    <xf numFmtId="171" fontId="18" fillId="0" borderId="4" xfId="5" applyNumberFormat="1" applyFont="1" applyFill="1" applyBorder="1" applyAlignment="1" applyProtection="1">
      <alignment vertical="center"/>
    </xf>
    <xf numFmtId="37" fontId="17" fillId="0" borderId="4" xfId="4" applyNumberFormat="1" applyFont="1" applyFill="1" applyBorder="1" applyAlignment="1" applyProtection="1">
      <alignment vertical="center"/>
    </xf>
    <xf numFmtId="0" fontId="35" fillId="3" borderId="4" xfId="10" applyFont="1" applyFill="1" applyBorder="1" applyAlignment="1">
      <alignment horizontal="center"/>
    </xf>
    <xf numFmtId="0" fontId="44" fillId="3" borderId="9" xfId="10" applyFont="1" applyFill="1" applyBorder="1"/>
    <xf numFmtId="0" fontId="44" fillId="3" borderId="11" xfId="10" applyFont="1" applyFill="1" applyBorder="1" applyAlignment="1">
      <alignment horizontal="center"/>
    </xf>
    <xf numFmtId="0" fontId="44" fillId="3" borderId="4" xfId="10" applyFont="1" applyFill="1" applyBorder="1" applyAlignment="1">
      <alignment horizontal="center"/>
    </xf>
    <xf numFmtId="0" fontId="47" fillId="0" borderId="0" xfId="10" applyFont="1" applyBorder="1"/>
    <xf numFmtId="0" fontId="47" fillId="0" borderId="0" xfId="10" applyFont="1" applyFill="1" applyBorder="1"/>
    <xf numFmtId="170" fontId="47" fillId="0" borderId="4" xfId="11" applyNumberFormat="1" applyFont="1" applyBorder="1"/>
    <xf numFmtId="170" fontId="47" fillId="0" borderId="4" xfId="11" applyNumberFormat="1" applyFont="1" applyFill="1" applyBorder="1"/>
    <xf numFmtId="0" fontId="47" fillId="0" borderId="4" xfId="10" applyFont="1" applyBorder="1"/>
    <xf numFmtId="16" fontId="47" fillId="0" borderId="4" xfId="10" applyNumberFormat="1" applyFont="1" applyBorder="1"/>
    <xf numFmtId="17" fontId="47" fillId="0" borderId="4" xfId="10" applyNumberFormat="1" applyFont="1" applyBorder="1"/>
    <xf numFmtId="0" fontId="47" fillId="0" borderId="0" xfId="10" applyFont="1"/>
    <xf numFmtId="0" fontId="44" fillId="3" borderId="9" xfId="10" applyFont="1" applyFill="1" applyBorder="1" applyAlignment="1">
      <alignment horizontal="center"/>
    </xf>
    <xf numFmtId="0" fontId="47" fillId="0" borderId="17" xfId="10" applyFont="1" applyFill="1" applyBorder="1"/>
    <xf numFmtId="0" fontId="44" fillId="0" borderId="4" xfId="10" applyFont="1" applyBorder="1"/>
    <xf numFmtId="170" fontId="44" fillId="0" borderId="4" xfId="11" applyNumberFormat="1" applyFont="1" applyBorder="1"/>
    <xf numFmtId="0" fontId="4" fillId="0" borderId="11" xfId="10" applyFont="1" applyBorder="1"/>
    <xf numFmtId="0" fontId="17" fillId="2" borderId="0" xfId="17" applyFont="1" applyFill="1" applyBorder="1" applyAlignment="1">
      <alignment horizontal="left" vertical="center"/>
    </xf>
    <xf numFmtId="0" fontId="16" fillId="0" borderId="0" xfId="17" applyFont="1" applyFill="1" applyBorder="1" applyAlignment="1">
      <alignment horizontal="center" vertical="center" wrapText="1"/>
    </xf>
    <xf numFmtId="0" fontId="15" fillId="0" borderId="0" xfId="0" applyFont="1" applyBorder="1"/>
    <xf numFmtId="43" fontId="16" fillId="0" borderId="0" xfId="17" applyNumberFormat="1" applyFont="1" applyBorder="1" applyAlignment="1">
      <alignment horizontal="center"/>
    </xf>
    <xf numFmtId="171" fontId="49" fillId="0" borderId="4" xfId="16" applyNumberFormat="1" applyFont="1" applyBorder="1"/>
    <xf numFmtId="166" fontId="49" fillId="0" borderId="4" xfId="16" applyNumberFormat="1" applyFont="1" applyBorder="1"/>
    <xf numFmtId="171" fontId="48" fillId="0" borderId="4" xfId="16" applyNumberFormat="1" applyFont="1" applyBorder="1"/>
    <xf numFmtId="166" fontId="48" fillId="0" borderId="4" xfId="16" applyNumberFormat="1" applyFont="1" applyBorder="1"/>
    <xf numFmtId="0" fontId="50" fillId="0" borderId="0" xfId="0" applyFont="1"/>
    <xf numFmtId="0" fontId="15" fillId="0" borderId="4" xfId="10" applyFont="1" applyFill="1" applyBorder="1" applyAlignment="1">
      <alignment horizontal="right"/>
    </xf>
    <xf numFmtId="0" fontId="15" fillId="0" borderId="0" xfId="10" applyFont="1" applyFill="1" applyBorder="1" applyAlignment="1">
      <alignment horizontal="right"/>
    </xf>
    <xf numFmtId="0" fontId="51" fillId="5" borderId="0" xfId="10" applyFont="1" applyFill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3" fillId="2" borderId="0" xfId="0" applyNumberFormat="1" applyFont="1" applyFill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3" fontId="24" fillId="2" borderId="0" xfId="0" applyNumberFormat="1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169" fontId="16" fillId="2" borderId="0" xfId="10" applyNumberFormat="1" applyFont="1" applyFill="1" applyBorder="1" applyAlignment="1">
      <alignment horizontal="center"/>
    </xf>
    <xf numFmtId="0" fontId="16" fillId="3" borderId="4" xfId="4" quotePrefix="1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 wrapText="1"/>
    </xf>
    <xf numFmtId="0" fontId="16" fillId="3" borderId="12" xfId="4" applyFont="1" applyFill="1" applyBorder="1" applyAlignment="1">
      <alignment horizontal="center" vertical="center" wrapText="1"/>
    </xf>
    <xf numFmtId="0" fontId="16" fillId="3" borderId="8" xfId="4" applyFont="1" applyFill="1" applyBorder="1" applyAlignment="1">
      <alignment horizontal="center" vertical="center" wrapText="1"/>
    </xf>
    <xf numFmtId="0" fontId="16" fillId="3" borderId="14" xfId="4" applyFont="1" applyFill="1" applyBorder="1" applyAlignment="1">
      <alignment horizontal="center" vertical="center" wrapText="1"/>
    </xf>
    <xf numFmtId="0" fontId="16" fillId="3" borderId="7" xfId="4" applyFont="1" applyFill="1" applyBorder="1" applyAlignment="1">
      <alignment horizontal="center" vertical="center" wrapText="1"/>
    </xf>
    <xf numFmtId="0" fontId="16" fillId="3" borderId="10" xfId="4" applyFont="1" applyFill="1" applyBorder="1" applyAlignment="1">
      <alignment horizontal="center" vertical="center" wrapText="1"/>
    </xf>
    <xf numFmtId="0" fontId="16" fillId="3" borderId="4" xfId="4" applyFont="1" applyFill="1" applyBorder="1" applyAlignment="1">
      <alignment horizontal="center"/>
    </xf>
    <xf numFmtId="0" fontId="16" fillId="3" borderId="4" xfId="4" applyFont="1" applyFill="1" applyBorder="1" applyAlignment="1">
      <alignment horizontal="center" vertical="center" wrapText="1"/>
    </xf>
    <xf numFmtId="17" fontId="16" fillId="3" borderId="4" xfId="4" quotePrefix="1" applyNumberFormat="1" applyFont="1" applyFill="1" applyBorder="1" applyAlignment="1">
      <alignment horizontal="center" vertical="center" wrapText="1"/>
    </xf>
    <xf numFmtId="165" fontId="16" fillId="3" borderId="0" xfId="4" applyNumberFormat="1" applyFont="1" applyFill="1" applyBorder="1" applyAlignment="1">
      <alignment horizontal="left"/>
    </xf>
    <xf numFmtId="165" fontId="16" fillId="3" borderId="7" xfId="4" applyNumberFormat="1" applyFont="1" applyFill="1" applyBorder="1" applyAlignment="1">
      <alignment horizontal="left"/>
    </xf>
    <xf numFmtId="165" fontId="16" fillId="3" borderId="0" xfId="4" applyNumberFormat="1" applyFont="1" applyFill="1" applyBorder="1" applyAlignment="1">
      <alignment horizontal="center"/>
    </xf>
    <xf numFmtId="165" fontId="16" fillId="3" borderId="7" xfId="4" applyNumberFormat="1" applyFont="1" applyFill="1" applyBorder="1" applyAlignment="1">
      <alignment horizontal="center"/>
    </xf>
    <xf numFmtId="2" fontId="42" fillId="0" borderId="0" xfId="10" applyNumberFormat="1" applyFont="1" applyFill="1" applyBorder="1" applyAlignment="1" applyProtection="1">
      <alignment horizontal="center"/>
    </xf>
    <xf numFmtId="2" fontId="17" fillId="2" borderId="0" xfId="10" applyNumberFormat="1" applyFont="1" applyFill="1" applyBorder="1" applyAlignment="1" applyProtection="1">
      <alignment horizontal="center"/>
    </xf>
    <xf numFmtId="2" fontId="42" fillId="0" borderId="0" xfId="10" applyNumberFormat="1" applyFont="1" applyFill="1" applyBorder="1" applyAlignment="1" applyProtection="1">
      <alignment horizontal="left"/>
    </xf>
    <xf numFmtId="0" fontId="42" fillId="0" borderId="0" xfId="10" applyFont="1" applyFill="1" applyBorder="1" applyAlignment="1">
      <alignment horizontal="left"/>
    </xf>
    <xf numFmtId="0" fontId="17" fillId="2" borderId="0" xfId="10" applyFont="1" applyFill="1" applyBorder="1" applyAlignment="1" applyProtection="1">
      <alignment horizontal="center"/>
    </xf>
    <xf numFmtId="0" fontId="42" fillId="0" borderId="0" xfId="10" applyFont="1" applyFill="1" applyBorder="1" applyAlignment="1" applyProtection="1">
      <alignment horizontal="center"/>
    </xf>
    <xf numFmtId="0" fontId="16" fillId="2" borderId="0" xfId="10" applyFont="1" applyFill="1" applyAlignment="1" applyProtection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6" fillId="2" borderId="0" xfId="10" applyFont="1" applyFill="1" applyAlignment="1">
      <alignment horizontal="center" wrapText="1"/>
    </xf>
    <xf numFmtId="0" fontId="16" fillId="2" borderId="7" xfId="10" applyFont="1" applyFill="1" applyBorder="1" applyAlignment="1">
      <alignment horizontal="center" wrapText="1"/>
    </xf>
    <xf numFmtId="0" fontId="18" fillId="0" borderId="0" xfId="10" applyFont="1" applyFill="1" applyAlignment="1">
      <alignment horizontal="left"/>
    </xf>
    <xf numFmtId="0" fontId="17" fillId="2" borderId="7" xfId="10" applyFont="1" applyFill="1" applyBorder="1" applyAlignment="1">
      <alignment horizontal="center" wrapText="1"/>
    </xf>
    <xf numFmtId="0" fontId="16" fillId="3" borderId="4" xfId="17" applyFont="1" applyFill="1" applyBorder="1" applyAlignment="1">
      <alignment horizontal="center" vertical="center" wrapText="1"/>
    </xf>
    <xf numFmtId="0" fontId="17" fillId="2" borderId="1" xfId="17" applyFont="1" applyFill="1" applyBorder="1" applyAlignment="1">
      <alignment horizontal="left" vertical="center"/>
    </xf>
    <xf numFmtId="0" fontId="17" fillId="2" borderId="2" xfId="17" applyFont="1" applyFill="1" applyBorder="1" applyAlignment="1">
      <alignment horizontal="left" vertical="center"/>
    </xf>
    <xf numFmtId="0" fontId="17" fillId="2" borderId="3" xfId="17" applyFont="1" applyFill="1" applyBorder="1" applyAlignment="1">
      <alignment horizontal="left" vertical="center"/>
    </xf>
    <xf numFmtId="0" fontId="15" fillId="3" borderId="4" xfId="10" applyFont="1" applyFill="1" applyBorder="1"/>
    <xf numFmtId="0" fontId="16" fillId="2" borderId="0" xfId="23" applyFont="1" applyFill="1" applyAlignment="1">
      <alignment horizontal="left" vertical="center"/>
    </xf>
    <xf numFmtId="0" fontId="16" fillId="2" borderId="0" xfId="23" applyFont="1" applyFill="1" applyBorder="1" applyAlignment="1">
      <alignment horizontal="left" vertical="center"/>
    </xf>
    <xf numFmtId="0" fontId="16" fillId="2" borderId="0" xfId="23" quotePrefix="1" applyFont="1" applyFill="1" applyBorder="1" applyAlignment="1">
      <alignment horizontal="left" vertical="center"/>
    </xf>
    <xf numFmtId="0" fontId="16" fillId="3" borderId="12" xfId="23" applyFont="1" applyFill="1" applyBorder="1" applyAlignment="1">
      <alignment horizontal="center" vertical="center" wrapText="1"/>
    </xf>
    <xf numFmtId="0" fontId="16" fillId="3" borderId="8" xfId="23" applyFont="1" applyFill="1" applyBorder="1" applyAlignment="1">
      <alignment horizontal="center" vertical="center" wrapText="1"/>
    </xf>
    <xf numFmtId="0" fontId="16" fillId="3" borderId="0" xfId="23" applyFont="1" applyFill="1" applyBorder="1" applyAlignment="1">
      <alignment horizontal="center" vertical="center" wrapText="1"/>
    </xf>
    <xf numFmtId="0" fontId="16" fillId="3" borderId="6" xfId="23" applyFont="1" applyFill="1" applyBorder="1" applyAlignment="1">
      <alignment horizontal="center" vertical="center" wrapText="1"/>
    </xf>
    <xf numFmtId="0" fontId="16" fillId="3" borderId="9" xfId="23" applyFont="1" applyFill="1" applyBorder="1" applyAlignment="1">
      <alignment horizontal="center" vertical="center" wrapText="1"/>
    </xf>
    <xf numFmtId="0" fontId="15" fillId="3" borderId="5" xfId="4" applyFont="1" applyFill="1" applyBorder="1"/>
    <xf numFmtId="0" fontId="15" fillId="3" borderId="11" xfId="4" applyFont="1" applyFill="1" applyBorder="1"/>
    <xf numFmtId="0" fontId="16" fillId="3" borderId="5" xfId="23" applyFont="1" applyFill="1" applyBorder="1" applyAlignment="1">
      <alignment horizontal="center" vertical="center" wrapText="1"/>
    </xf>
    <xf numFmtId="0" fontId="16" fillId="3" borderId="11" xfId="23" applyFont="1" applyFill="1" applyBorder="1" applyAlignment="1">
      <alignment horizontal="center" vertical="center" wrapText="1"/>
    </xf>
    <xf numFmtId="0" fontId="16" fillId="3" borderId="13" xfId="23" applyFont="1" applyFill="1" applyBorder="1" applyAlignment="1">
      <alignment horizontal="center" vertical="center" wrapText="1"/>
    </xf>
    <xf numFmtId="0" fontId="16" fillId="3" borderId="15" xfId="23" applyFont="1" applyFill="1" applyBorder="1" applyAlignment="1">
      <alignment horizontal="center" vertical="center" wrapText="1"/>
    </xf>
    <xf numFmtId="0" fontId="16" fillId="0" borderId="0" xfId="23" applyFont="1" applyFill="1" applyBorder="1" applyAlignment="1">
      <alignment horizontal="center" vertical="center" wrapText="1"/>
    </xf>
    <xf numFmtId="0" fontId="17" fillId="3" borderId="2" xfId="4" applyFont="1" applyFill="1" applyBorder="1" applyAlignment="1" applyProtection="1">
      <alignment horizontal="center" vertical="center"/>
    </xf>
    <xf numFmtId="0" fontId="17" fillId="3" borderId="3" xfId="4" applyFont="1" applyFill="1" applyBorder="1" applyAlignment="1" applyProtection="1">
      <alignment horizontal="center" vertical="center"/>
    </xf>
    <xf numFmtId="0" fontId="17" fillId="2" borderId="0" xfId="4" applyFont="1" applyFill="1" applyAlignment="1" applyProtection="1">
      <alignment horizontal="left"/>
    </xf>
    <xf numFmtId="0" fontId="17" fillId="2" borderId="7" xfId="4" applyFont="1" applyFill="1" applyBorder="1" applyAlignment="1" applyProtection="1">
      <alignment horizontal="left"/>
    </xf>
    <xf numFmtId="0" fontId="17" fillId="3" borderId="1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29" fillId="3" borderId="9" xfId="0" applyNumberFormat="1" applyFont="1" applyFill="1" applyBorder="1" applyAlignment="1" applyProtection="1">
      <alignment horizontal="left" wrapText="1"/>
    </xf>
    <xf numFmtId="0" fontId="29" fillId="3" borderId="11" xfId="0" applyNumberFormat="1" applyFont="1" applyFill="1" applyBorder="1" applyAlignment="1" applyProtection="1">
      <alignment horizontal="left" wrapText="1"/>
    </xf>
    <xf numFmtId="49" fontId="30" fillId="0" borderId="0" xfId="9" applyNumberFormat="1" applyFont="1" applyFill="1" applyBorder="1" applyAlignment="1">
      <alignment horizontal="left" wrapText="1"/>
    </xf>
    <xf numFmtId="49" fontId="29" fillId="0" borderId="0" xfId="9" applyNumberFormat="1" applyFont="1" applyFill="1" applyBorder="1" applyAlignment="1">
      <alignment horizontal="left" wrapText="1"/>
    </xf>
    <xf numFmtId="0" fontId="29" fillId="3" borderId="15" xfId="0" applyNumberFormat="1" applyFont="1" applyFill="1" applyBorder="1" applyAlignment="1" applyProtection="1">
      <alignment horizontal="center" wrapText="1"/>
    </xf>
    <xf numFmtId="0" fontId="29" fillId="3" borderId="0" xfId="0" applyNumberFormat="1" applyFont="1" applyFill="1" applyBorder="1" applyAlignment="1" applyProtection="1">
      <alignment horizontal="center" wrapText="1"/>
    </xf>
    <xf numFmtId="0" fontId="44" fillId="2" borderId="0" xfId="10" applyFont="1" applyFill="1" applyAlignment="1">
      <alignment horizontal="center"/>
    </xf>
    <xf numFmtId="0" fontId="44" fillId="3" borderId="1" xfId="10" applyFont="1" applyFill="1" applyBorder="1" applyAlignment="1">
      <alignment horizontal="center"/>
    </xf>
    <xf numFmtId="0" fontId="44" fillId="3" borderId="2" xfId="10" applyFont="1" applyFill="1" applyBorder="1" applyAlignment="1">
      <alignment horizontal="center"/>
    </xf>
    <xf numFmtId="0" fontId="44" fillId="3" borderId="3" xfId="10" applyFont="1" applyFill="1" applyBorder="1" applyAlignment="1">
      <alignment horizontal="center"/>
    </xf>
    <xf numFmtId="0" fontId="44" fillId="3" borderId="12" xfId="10" applyFont="1" applyFill="1" applyBorder="1" applyAlignment="1">
      <alignment horizontal="center"/>
    </xf>
    <xf numFmtId="0" fontId="44" fillId="3" borderId="8" xfId="10" applyFont="1" applyFill="1" applyBorder="1" applyAlignment="1">
      <alignment horizontal="center"/>
    </xf>
    <xf numFmtId="0" fontId="35" fillId="2" borderId="0" xfId="10" applyFont="1" applyFill="1" applyAlignment="1">
      <alignment horizontal="center"/>
    </xf>
    <xf numFmtId="0" fontId="38" fillId="0" borderId="12" xfId="10" applyFont="1" applyFill="1" applyBorder="1" applyAlignment="1">
      <alignment horizontal="left" wrapText="1"/>
    </xf>
  </cellXfs>
  <cellStyles count="26">
    <cellStyle name="Comma [0]_(B-VI) Ene-mar 2005 (cuadro base)" xfId="18"/>
    <cellStyle name="Comma [0]_(B-VI) Ene-mar 2005 (cuadro base) 2" xfId="24"/>
    <cellStyle name="Comma_(B-VI) Ene-mar 2005 (cuadro base)" xfId="19"/>
    <cellStyle name="Comma_(B-VI) Ene-mar 2005 (cuadro base) 2" xfId="20"/>
    <cellStyle name="Comma_Exportaciones 2" xfId="21"/>
    <cellStyle name="GRUPO" xfId="12"/>
    <cellStyle name="Hipervínculo" xfId="1" builtinId="8"/>
    <cellStyle name="Hipervínculo 2" xfId="15"/>
    <cellStyle name="Millares" xfId="7" builtinId="3"/>
    <cellStyle name="Millares [0] 2" xfId="22"/>
    <cellStyle name="Millares 2" xfId="3"/>
    <cellStyle name="Millares 3" xfId="5"/>
    <cellStyle name="Millares 4" xfId="11"/>
    <cellStyle name="Millares 5" xfId="16"/>
    <cellStyle name="Millares 6" xfId="25"/>
    <cellStyle name="Normal" xfId="0" builtinId="0"/>
    <cellStyle name="Normal 2" xfId="2"/>
    <cellStyle name="Normal 3" xfId="4"/>
    <cellStyle name="Normal 4" xfId="10"/>
    <cellStyle name="Normal_331-11 98-99" xfId="9"/>
    <cellStyle name="Normal_Exportaciones 2003" xfId="17"/>
    <cellStyle name="Normal_Exportaciones 2003 2" xfId="23"/>
    <cellStyle name="NORMALSOC" xfId="13"/>
    <cellStyle name="Percent_pais_prod98_991" xfId="8"/>
    <cellStyle name="Porcentual" xfId="6" builtinId="5"/>
    <cellStyle name="SUBGRUPO" xfId="14"/>
  </cellStyles>
  <dxfs count="0"/>
  <tableStyles count="0" defaultTableStyle="TableStyleMedium9" defaultPivotStyle="PivotStyleLight16"/>
  <colors>
    <mruColors>
      <color rgb="FF0FD7E1"/>
      <color rgb="FFFFFFCC"/>
      <color rgb="FFFFFF99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InversionPublicaSectorAgro!$E$1:$E$2</c:f>
              <c:strCache>
                <c:ptCount val="1"/>
                <c:pt idx="0">
                  <c:v>Presupuesto Total (US$)</c:v>
                </c:pt>
              </c:strCache>
            </c:strRef>
          </c:tx>
          <c:cat>
            <c:numRef>
              <c:f>InversionPublicaSectorAgro!$A$3:$A$22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InversionPublicaSectorAgro!$E$3:$E$22</c:f>
              <c:numCache>
                <c:formatCode>#,##0</c:formatCode>
                <c:ptCount val="20"/>
                <c:pt idx="0">
                  <c:v>764787707.76394963</c:v>
                </c:pt>
                <c:pt idx="1">
                  <c:v>513849438.52359241</c:v>
                </c:pt>
                <c:pt idx="2">
                  <c:v>1086587764.537528</c:v>
                </c:pt>
                <c:pt idx="3">
                  <c:v>1817403854.8</c:v>
                </c:pt>
                <c:pt idx="4">
                  <c:v>1839480262.4603176</c:v>
                </c:pt>
                <c:pt idx="5">
                  <c:v>1905035673.2558138</c:v>
                </c:pt>
                <c:pt idx="6">
                  <c:v>2091153494.8008344</c:v>
                </c:pt>
                <c:pt idx="7">
                  <c:v>1925484461.191355</c:v>
                </c:pt>
                <c:pt idx="8">
                  <c:v>2635497111.4254818</c:v>
                </c:pt>
                <c:pt idx="9">
                  <c:v>2821216509.517374</c:v>
                </c:pt>
                <c:pt idx="10">
                  <c:v>3112590904.1189013</c:v>
                </c:pt>
                <c:pt idx="11">
                  <c:v>3904902024.0848365</c:v>
                </c:pt>
                <c:pt idx="12">
                  <c:v>4238756514.450768</c:v>
                </c:pt>
                <c:pt idx="13">
                  <c:v>2856425102.4875073</c:v>
                </c:pt>
                <c:pt idx="14">
                  <c:v>2935959780.0772433</c:v>
                </c:pt>
                <c:pt idx="15">
                  <c:v>6887266618.5054922</c:v>
                </c:pt>
                <c:pt idx="16">
                  <c:v>5867805912.7801914</c:v>
                </c:pt>
                <c:pt idx="17">
                  <c:v>7622319200.7462473</c:v>
                </c:pt>
                <c:pt idx="18">
                  <c:v>8744135788.9475269</c:v>
                </c:pt>
                <c:pt idx="19">
                  <c:v>6997357027.666667</c:v>
                </c:pt>
              </c:numCache>
            </c:numRef>
          </c:val>
        </c:ser>
        <c:ser>
          <c:idx val="1"/>
          <c:order val="1"/>
          <c:tx>
            <c:strRef>
              <c:f>InversionPublicaSectorAgro!$G$1:$G$2</c:f>
              <c:strCache>
                <c:ptCount val="1"/>
                <c:pt idx="0">
                  <c:v>Ejecutado Total (US$)</c:v>
                </c:pt>
              </c:strCache>
            </c:strRef>
          </c:tx>
          <c:cat>
            <c:numRef>
              <c:f>InversionPublicaSectorAgro!$A$3:$A$22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InversionPublicaSectorAgro!$G$3:$G$18</c:f>
              <c:numCache>
                <c:formatCode>#,##0</c:formatCode>
                <c:ptCount val="16"/>
                <c:pt idx="0">
                  <c:v>839014372.98394191</c:v>
                </c:pt>
                <c:pt idx="1">
                  <c:v>802497612.1987673</c:v>
                </c:pt>
                <c:pt idx="2">
                  <c:v>1307452470.5303981</c:v>
                </c:pt>
                <c:pt idx="3">
                  <c:v>1546443816.72</c:v>
                </c:pt>
                <c:pt idx="4">
                  <c:v>1645501601.6666667</c:v>
                </c:pt>
                <c:pt idx="5">
                  <c:v>1811921743.4108527</c:v>
                </c:pt>
                <c:pt idx="6">
                  <c:v>1986678437.1486394</c:v>
                </c:pt>
                <c:pt idx="7">
                  <c:v>2480285508.9640794</c:v>
                </c:pt>
                <c:pt idx="8">
                  <c:v>2661621784.7936831</c:v>
                </c:pt>
                <c:pt idx="9">
                  <c:v>2919293927.9534173</c:v>
                </c:pt>
                <c:pt idx="10">
                  <c:v>3240231412.4772115</c:v>
                </c:pt>
                <c:pt idx="11">
                  <c:v>3878624890.5398121</c:v>
                </c:pt>
                <c:pt idx="12">
                  <c:v>4256890152.9609323</c:v>
                </c:pt>
                <c:pt idx="13">
                  <c:v>3239533855.2234902</c:v>
                </c:pt>
                <c:pt idx="14">
                  <c:v>3215930385.6588349</c:v>
                </c:pt>
                <c:pt idx="15">
                  <c:v>5454657351.0242863</c:v>
                </c:pt>
              </c:numCache>
            </c:numRef>
          </c:val>
        </c:ser>
        <c:marker val="1"/>
        <c:axId val="117856512"/>
        <c:axId val="115556736"/>
      </c:lineChart>
      <c:catAx>
        <c:axId val="1178565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556736"/>
        <c:crosses val="autoZero"/>
        <c:auto val="1"/>
        <c:lblAlgn val="ctr"/>
        <c:lblOffset val="100"/>
      </c:catAx>
      <c:valAx>
        <c:axId val="1155567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7856512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Comercio!$B$3</c:f>
              <c:strCache>
                <c:ptCount val="1"/>
                <c:pt idx="0">
                  <c:v>Exportaciones</c:v>
                </c:pt>
              </c:strCache>
            </c:strRef>
          </c:tx>
          <c:cat>
            <c:strRef>
              <c:f>Comercio!$A$4:$A$23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2009*</c:v>
                </c:pt>
              </c:strCache>
            </c:strRef>
          </c:cat>
          <c:val>
            <c:numRef>
              <c:f>Comercio!$B$4:$B$23</c:f>
              <c:numCache>
                <c:formatCode>#,##0.0</c:formatCode>
                <c:ptCount val="20"/>
                <c:pt idx="0">
                  <c:v>1655.9</c:v>
                </c:pt>
                <c:pt idx="1">
                  <c:v>1742.6</c:v>
                </c:pt>
                <c:pt idx="2">
                  <c:v>2099.8000000000002</c:v>
                </c:pt>
                <c:pt idx="3">
                  <c:v>2349.8000000000002</c:v>
                </c:pt>
                <c:pt idx="4">
                  <c:v>2798.8</c:v>
                </c:pt>
                <c:pt idx="5">
                  <c:v>3014.9</c:v>
                </c:pt>
                <c:pt idx="6">
                  <c:v>3190.5</c:v>
                </c:pt>
                <c:pt idx="7">
                  <c:v>3923.9</c:v>
                </c:pt>
                <c:pt idx="8">
                  <c:v>3943.9</c:v>
                </c:pt>
                <c:pt idx="9">
                  <c:v>4100.5</c:v>
                </c:pt>
                <c:pt idx="10">
                  <c:v>4472.8</c:v>
                </c:pt>
                <c:pt idx="11">
                  <c:v>4397.3999999999996</c:v>
                </c:pt>
                <c:pt idx="12">
                  <c:v>4250.1000000000004</c:v>
                </c:pt>
                <c:pt idx="13">
                  <c:v>4205.3999999999996</c:v>
                </c:pt>
                <c:pt idx="14">
                  <c:v>4358.3</c:v>
                </c:pt>
                <c:pt idx="15">
                  <c:v>4718.7</c:v>
                </c:pt>
                <c:pt idx="16">
                  <c:v>5350.5</c:v>
                </c:pt>
                <c:pt idx="17">
                  <c:v>6084.1</c:v>
                </c:pt>
                <c:pt idx="18">
                  <c:v>6594.4</c:v>
                </c:pt>
                <c:pt idx="19">
                  <c:v>1687</c:v>
                </c:pt>
              </c:numCache>
            </c:numRef>
          </c:val>
        </c:ser>
        <c:ser>
          <c:idx val="1"/>
          <c:order val="1"/>
          <c:tx>
            <c:strRef>
              <c:f>Comercio!$C$3</c:f>
              <c:strCache>
                <c:ptCount val="1"/>
                <c:pt idx="0">
                  <c:v>Importaciones</c:v>
                </c:pt>
              </c:strCache>
            </c:strRef>
          </c:tx>
          <c:cat>
            <c:strRef>
              <c:f>Comercio!$A$4:$A$23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2009*</c:v>
                </c:pt>
              </c:strCache>
            </c:strRef>
          </c:cat>
          <c:val>
            <c:numRef>
              <c:f>Comercio!$C$4:$C$23</c:f>
              <c:numCache>
                <c:formatCode>#,##0.0</c:formatCode>
                <c:ptCount val="20"/>
                <c:pt idx="0">
                  <c:v>1751.8</c:v>
                </c:pt>
                <c:pt idx="1">
                  <c:v>2007.5</c:v>
                </c:pt>
                <c:pt idx="2">
                  <c:v>2372.5</c:v>
                </c:pt>
                <c:pt idx="3">
                  <c:v>2671.7</c:v>
                </c:pt>
                <c:pt idx="4">
                  <c:v>3090.5</c:v>
                </c:pt>
                <c:pt idx="5">
                  <c:v>3398.9</c:v>
                </c:pt>
                <c:pt idx="6">
                  <c:v>3575</c:v>
                </c:pt>
                <c:pt idx="7">
                  <c:v>4326.8</c:v>
                </c:pt>
                <c:pt idx="8">
                  <c:v>4441.1000000000004</c:v>
                </c:pt>
                <c:pt idx="9">
                  <c:v>4286.6000000000004</c:v>
                </c:pt>
                <c:pt idx="10">
                  <c:v>4383.3</c:v>
                </c:pt>
                <c:pt idx="11">
                  <c:v>4183.3999999999996</c:v>
                </c:pt>
                <c:pt idx="12">
                  <c:v>4168.8</c:v>
                </c:pt>
                <c:pt idx="13">
                  <c:v>4455.2</c:v>
                </c:pt>
                <c:pt idx="14">
                  <c:v>4527.1000000000004</c:v>
                </c:pt>
                <c:pt idx="15">
                  <c:v>4603.7</c:v>
                </c:pt>
                <c:pt idx="16">
                  <c:v>4532.3999999999996</c:v>
                </c:pt>
                <c:pt idx="17">
                  <c:v>4215.6000000000004</c:v>
                </c:pt>
                <c:pt idx="18">
                  <c:v>3977.8</c:v>
                </c:pt>
                <c:pt idx="19">
                  <c:v>1058.2</c:v>
                </c:pt>
              </c:numCache>
            </c:numRef>
          </c:val>
        </c:ser>
        <c:ser>
          <c:idx val="2"/>
          <c:order val="2"/>
          <c:tx>
            <c:strRef>
              <c:f>Comercio!$D$3</c:f>
              <c:strCache>
                <c:ptCount val="1"/>
                <c:pt idx="0">
                  <c:v>Saldo Comercial </c:v>
                </c:pt>
              </c:strCache>
            </c:strRef>
          </c:tx>
          <c:cat>
            <c:strRef>
              <c:f>Comercio!$A$4:$A$23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2009*</c:v>
                </c:pt>
              </c:strCache>
            </c:strRef>
          </c:cat>
          <c:val>
            <c:numRef>
              <c:f>Comercio!$D$4:$D$23</c:f>
              <c:numCache>
                <c:formatCode>#,##0.0</c:formatCode>
                <c:ptCount val="20"/>
                <c:pt idx="0">
                  <c:v>-95.9</c:v>
                </c:pt>
                <c:pt idx="1">
                  <c:v>-264.89999999999998</c:v>
                </c:pt>
                <c:pt idx="2">
                  <c:v>-272.7</c:v>
                </c:pt>
                <c:pt idx="3">
                  <c:v>-321.89999999999998</c:v>
                </c:pt>
                <c:pt idx="4">
                  <c:v>-291.7</c:v>
                </c:pt>
                <c:pt idx="5">
                  <c:v>-384</c:v>
                </c:pt>
                <c:pt idx="6">
                  <c:v>-384.5</c:v>
                </c:pt>
                <c:pt idx="7">
                  <c:v>-402.9</c:v>
                </c:pt>
                <c:pt idx="8">
                  <c:v>-497.2</c:v>
                </c:pt>
                <c:pt idx="9">
                  <c:v>-186.1</c:v>
                </c:pt>
                <c:pt idx="10">
                  <c:v>89.5</c:v>
                </c:pt>
                <c:pt idx="11">
                  <c:v>214</c:v>
                </c:pt>
                <c:pt idx="12">
                  <c:v>81.3</c:v>
                </c:pt>
                <c:pt idx="13">
                  <c:v>-249.8</c:v>
                </c:pt>
                <c:pt idx="14">
                  <c:v>-168.8</c:v>
                </c:pt>
                <c:pt idx="15">
                  <c:v>115</c:v>
                </c:pt>
                <c:pt idx="16">
                  <c:v>818.2</c:v>
                </c:pt>
                <c:pt idx="17">
                  <c:v>1868.4</c:v>
                </c:pt>
                <c:pt idx="18">
                  <c:v>2616.5</c:v>
                </c:pt>
                <c:pt idx="19" formatCode="General">
                  <c:v>628.79999999999995</c:v>
                </c:pt>
              </c:numCache>
            </c:numRef>
          </c:val>
        </c:ser>
        <c:axId val="119539968"/>
        <c:axId val="119549952"/>
      </c:barChart>
      <c:catAx>
        <c:axId val="1195399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9549952"/>
        <c:crosses val="autoZero"/>
        <c:auto val="1"/>
        <c:lblAlgn val="ctr"/>
        <c:lblOffset val="100"/>
      </c:catAx>
      <c:valAx>
        <c:axId val="119549952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9539968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InversionPublicaSectorAgro!$Q$1:$Q$2</c:f>
              <c:strCache>
                <c:ptCount val="1"/>
                <c:pt idx="0">
                  <c:v>Presupuesto Total (Crecimiento)</c:v>
                </c:pt>
              </c:strCache>
            </c:strRef>
          </c:tx>
          <c:cat>
            <c:numRef>
              <c:f>InversionPublicaSectorAgro!$A$3:$A$22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InversionPublicaSectorAgro!$Q$3:$Q$22</c:f>
              <c:numCache>
                <c:formatCode>0.00</c:formatCode>
                <c:ptCount val="20"/>
                <c:pt idx="1">
                  <c:v>2.9959672154977746E-4</c:v>
                </c:pt>
                <c:pt idx="2">
                  <c:v>1.1282232267292209</c:v>
                </c:pt>
                <c:pt idx="3">
                  <c:v>0.63667939930054773</c:v>
                </c:pt>
                <c:pt idx="4">
                  <c:v>2.0244399538840385E-2</c:v>
                </c:pt>
                <c:pt idx="5">
                  <c:v>6.0296054966920698E-2</c:v>
                </c:pt>
                <c:pt idx="6">
                  <c:v>9.7382970795645285E-2</c:v>
                </c:pt>
                <c:pt idx="7">
                  <c:v>0</c:v>
                </c:pt>
                <c:pt idx="8">
                  <c:v>0.43687972304295286</c:v>
                </c:pt>
                <c:pt idx="9">
                  <c:v>0.15281889812522609</c:v>
                </c:pt>
                <c:pt idx="10">
                  <c:v>0.1274785252660211</c:v>
                </c:pt>
                <c:pt idx="11">
                  <c:v>0.29405184792487171</c:v>
                </c:pt>
                <c:pt idx="12">
                  <c:v>0.13478614609008277</c:v>
                </c:pt>
                <c:pt idx="13">
                  <c:v>0.12219952289863101</c:v>
                </c:pt>
                <c:pt idx="14">
                  <c:v>0.45901075883215681</c:v>
                </c:pt>
                <c:pt idx="15">
                  <c:v>0.70601317834083721</c:v>
                </c:pt>
                <c:pt idx="16">
                  <c:v>-6.0061044111659911E-2</c:v>
                </c:pt>
                <c:pt idx="17">
                  <c:v>0.29606667058320935</c:v>
                </c:pt>
                <c:pt idx="18">
                  <c:v>0.19553458105697663</c:v>
                </c:pt>
                <c:pt idx="19">
                  <c:v>-0.16279864981284842</c:v>
                </c:pt>
              </c:numCache>
            </c:numRef>
          </c:val>
        </c:ser>
        <c:ser>
          <c:idx val="1"/>
          <c:order val="1"/>
          <c:tx>
            <c:strRef>
              <c:f>InversionPublicaSectorAgro!$R$1:$R$2</c:f>
              <c:strCache>
                <c:ptCount val="1"/>
                <c:pt idx="0">
                  <c:v>Prespuesto SEA (Crecimiento)</c:v>
                </c:pt>
              </c:strCache>
            </c:strRef>
          </c:tx>
          <c:cat>
            <c:numRef>
              <c:f>InversionPublicaSectorAgro!$A$3:$A$22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InversionPublicaSectorAgro!$R$3:$R$22</c:f>
              <c:numCache>
                <c:formatCode>0.00</c:formatCode>
                <c:ptCount val="20"/>
                <c:pt idx="1">
                  <c:v>0</c:v>
                </c:pt>
                <c:pt idx="2">
                  <c:v>-2.8862308395575242E-2</c:v>
                </c:pt>
                <c:pt idx="3">
                  <c:v>1.4243281162100887</c:v>
                </c:pt>
                <c:pt idx="4">
                  <c:v>-0.22617651395848837</c:v>
                </c:pt>
                <c:pt idx="5">
                  <c:v>-1.9719620146561367E-2</c:v>
                </c:pt>
                <c:pt idx="6">
                  <c:v>4.0654758641117006E-2</c:v>
                </c:pt>
                <c:pt idx="7">
                  <c:v>0</c:v>
                </c:pt>
                <c:pt idx="8">
                  <c:v>0.36062391269801886</c:v>
                </c:pt>
                <c:pt idx="9">
                  <c:v>-2.2742319894208385E-2</c:v>
                </c:pt>
                <c:pt idx="10">
                  <c:v>5.3515159448681793E-2</c:v>
                </c:pt>
                <c:pt idx="11">
                  <c:v>-5.1528359192276163E-2</c:v>
                </c:pt>
                <c:pt idx="12">
                  <c:v>4.3152903011763888E-2</c:v>
                </c:pt>
                <c:pt idx="13">
                  <c:v>0</c:v>
                </c:pt>
                <c:pt idx="14">
                  <c:v>0</c:v>
                </c:pt>
                <c:pt idx="15">
                  <c:v>0.70142467826395016</c:v>
                </c:pt>
                <c:pt idx="16">
                  <c:v>-0.12576502476726581</c:v>
                </c:pt>
                <c:pt idx="17">
                  <c:v>3.6762040612856373E-2</c:v>
                </c:pt>
                <c:pt idx="18">
                  <c:v>6.3036286775901784E-2</c:v>
                </c:pt>
                <c:pt idx="19">
                  <c:v>0.20426913886058906</c:v>
                </c:pt>
              </c:numCache>
            </c:numRef>
          </c:val>
        </c:ser>
        <c:marker val="1"/>
        <c:axId val="115585408"/>
        <c:axId val="115586944"/>
      </c:lineChart>
      <c:catAx>
        <c:axId val="1155854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586944"/>
        <c:crosses val="autoZero"/>
        <c:auto val="1"/>
        <c:lblAlgn val="ctr"/>
        <c:lblOffset val="100"/>
      </c:catAx>
      <c:valAx>
        <c:axId val="115586944"/>
        <c:scaling>
          <c:orientation val="minMax"/>
          <c:min val="-0.4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585408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n-US"/>
          </a:pPr>
          <a:endParaRPr lang="es-ES"/>
        </a:p>
      </c:txPr>
    </c:title>
    <c:plotArea>
      <c:layout/>
      <c:lineChart>
        <c:grouping val="standard"/>
        <c:ser>
          <c:idx val="0"/>
          <c:order val="0"/>
          <c:tx>
            <c:strRef>
              <c:f>InversionPublicaSectorAgro!$S$1:$S$2</c:f>
              <c:strCache>
                <c:ptCount val="1"/>
                <c:pt idx="0">
                  <c:v>Inversion Real - Bienes Preexistente/ Gastos de Capital</c:v>
                </c:pt>
              </c:strCache>
            </c:strRef>
          </c:tx>
          <c:marker>
            <c:symbol val="none"/>
          </c:marker>
          <c:cat>
            <c:numRef>
              <c:f>InversionPublicaSectorAgro!$A$3:$A$18</c:f>
              <c:numCache>
                <c:formatCode>General</c:formatCod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InversionPublicaSectorAgro!$S$3:$S$18</c:f>
              <c:numCache>
                <c:formatCode>0.0%</c:formatCode>
                <c:ptCount val="16"/>
                <c:pt idx="0">
                  <c:v>3.7153431463224341E-2</c:v>
                </c:pt>
                <c:pt idx="1">
                  <c:v>4.7661789540605765E-2</c:v>
                </c:pt>
                <c:pt idx="2">
                  <c:v>3.1778339253043325E-2</c:v>
                </c:pt>
                <c:pt idx="3">
                  <c:v>2.5673106801472063E-2</c:v>
                </c:pt>
                <c:pt idx="4">
                  <c:v>2.1620196456363205E-2</c:v>
                </c:pt>
                <c:pt idx="5">
                  <c:v>1.8943741983952E-2</c:v>
                </c:pt>
                <c:pt idx="6">
                  <c:v>1.4185610994813259E-2</c:v>
                </c:pt>
                <c:pt idx="7">
                  <c:v>6.727497349267763E-3</c:v>
                </c:pt>
                <c:pt idx="8">
                  <c:v>2.394076213232936E-2</c:v>
                </c:pt>
                <c:pt idx="9">
                  <c:v>3.0463122133028594E-2</c:v>
                </c:pt>
                <c:pt idx="10">
                  <c:v>1.1544133606894817E-2</c:v>
                </c:pt>
                <c:pt idx="11">
                  <c:v>2.8199195435542816E-3</c:v>
                </c:pt>
                <c:pt idx="12">
                  <c:v>3.6348086380158223E-3</c:v>
                </c:pt>
                <c:pt idx="13">
                  <c:v>3.2526536329015752E-3</c:v>
                </c:pt>
                <c:pt idx="14">
                  <c:v>2.0478958183337225E-3</c:v>
                </c:pt>
                <c:pt idx="15">
                  <c:v>3.2476118432392168E-3</c:v>
                </c:pt>
              </c:numCache>
            </c:numRef>
          </c:val>
        </c:ser>
        <c:marker val="1"/>
        <c:axId val="115610752"/>
        <c:axId val="115612288"/>
      </c:lineChart>
      <c:catAx>
        <c:axId val="1156107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612288"/>
        <c:crosses val="autoZero"/>
        <c:auto val="1"/>
        <c:lblAlgn val="ctr"/>
        <c:lblOffset val="100"/>
      </c:catAx>
      <c:valAx>
        <c:axId val="115612288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610752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075574413546154"/>
          <c:y val="8.2648724098849838E-2"/>
          <c:w val="0.88641219178441966"/>
          <c:h val="0.65557684375789993"/>
        </c:manualLayout>
      </c:layout>
      <c:lineChart>
        <c:grouping val="standard"/>
        <c:ser>
          <c:idx val="0"/>
          <c:order val="0"/>
          <c:tx>
            <c:strRef>
              <c:f>InversionPublicaSectorAgro!$T$1:$T$2</c:f>
              <c:strCache>
                <c:ptCount val="1"/>
                <c:pt idx="0">
                  <c:v>Presupuesto SEA (% Presupuesto Total)</c:v>
                </c:pt>
              </c:strCache>
            </c:strRef>
          </c:tx>
          <c:cat>
            <c:numRef>
              <c:f>InversionPublicaSectorAgro!$A$3:$A$18</c:f>
              <c:numCache>
                <c:formatCode>General</c:formatCod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InversionPublicaSectorAgro!$T$3:$T$18</c:f>
              <c:numCache>
                <c:formatCode>0.0%</c:formatCode>
                <c:ptCount val="16"/>
                <c:pt idx="0">
                  <c:v>0.2404102142463167</c:v>
                </c:pt>
                <c:pt idx="1">
                  <c:v>0.24033820970662548</c:v>
                </c:pt>
                <c:pt idx="2">
                  <c:v>0.10966964895761315</c:v>
                </c:pt>
                <c:pt idx="3">
                  <c:v>0.16244795014616584</c:v>
                </c:pt>
                <c:pt idx="4">
                  <c:v>0.12321169235452209</c:v>
                </c:pt>
                <c:pt idx="5">
                  <c:v>0.11391347163641397</c:v>
                </c:pt>
                <c:pt idx="6">
                  <c:v>0.10802481857889108</c:v>
                </c:pt>
                <c:pt idx="7">
                  <c:v>0.10802481857889108</c:v>
                </c:pt>
                <c:pt idx="8">
                  <c:v>0.10229189608997684</c:v>
                </c:pt>
                <c:pt idx="9">
                  <c:v>8.6714002718972241E-2</c:v>
                </c:pt>
                <c:pt idx="10">
                  <c:v>8.1025504569461282E-2</c:v>
                </c:pt>
                <c:pt idx="11">
                  <c:v>5.9387414336996749E-2</c:v>
                </c:pt>
                <c:pt idx="12">
                  <c:v>5.4591919262894154E-2</c:v>
                </c:pt>
                <c:pt idx="13">
                  <c:v>0</c:v>
                </c:pt>
                <c:pt idx="14">
                  <c:v>3.3650246433199707E-2</c:v>
                </c:pt>
                <c:pt idx="15">
                  <c:v>3.355974059168202E-2</c:v>
                </c:pt>
              </c:numCache>
            </c:numRef>
          </c:val>
        </c:ser>
        <c:ser>
          <c:idx val="1"/>
          <c:order val="1"/>
          <c:tx>
            <c:strRef>
              <c:f>InversionPublicaSectorAgro!$U$1:$U$2</c:f>
              <c:strCache>
                <c:ptCount val="1"/>
                <c:pt idx="0">
                  <c:v>Presupuesto SEA Ejecutado (% Presupuesto SEA Total)</c:v>
                </c:pt>
              </c:strCache>
            </c:strRef>
          </c:tx>
          <c:cat>
            <c:numRef>
              <c:f>InversionPublicaSectorAgro!$A$3:$A$18</c:f>
              <c:numCache>
                <c:formatCode>General</c:formatCod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InversionPublicaSectorAgro!$U$3:$U$18</c:f>
              <c:numCache>
                <c:formatCode>0.0%</c:formatCode>
                <c:ptCount val="16"/>
                <c:pt idx="0">
                  <c:v>4.4139317028976818E-2</c:v>
                </c:pt>
                <c:pt idx="1">
                  <c:v>3.6601029929026481E-2</c:v>
                </c:pt>
                <c:pt idx="2">
                  <c:v>2.1952540725178899E-2</c:v>
                </c:pt>
                <c:pt idx="3">
                  <c:v>4.2624508958759584E-2</c:v>
                </c:pt>
                <c:pt idx="4">
                  <c:v>4.0951826074536998E-2</c:v>
                </c:pt>
                <c:pt idx="5">
                  <c:v>3.2404251818892726E-2</c:v>
                </c:pt>
                <c:pt idx="6">
                  <c:v>3.6966829812669751E-2</c:v>
                </c:pt>
                <c:pt idx="7">
                  <c:v>4.0935639052033207E-2</c:v>
                </c:pt>
                <c:pt idx="8">
                  <c:v>7.597896736483678E-2</c:v>
                </c:pt>
                <c:pt idx="9">
                  <c:v>7.8131912220737829E-2</c:v>
                </c:pt>
                <c:pt idx="10">
                  <c:v>6.2337101972219033E-2</c:v>
                </c:pt>
                <c:pt idx="11">
                  <c:v>5.6883016408346178E-2</c:v>
                </c:pt>
                <c:pt idx="12">
                  <c:v>4.9566459684331897E-2</c:v>
                </c:pt>
                <c:pt idx="13">
                  <c:v>3.9982527238248654E-2</c:v>
                </c:pt>
                <c:pt idx="14">
                  <c:v>2.5490453276095205E-2</c:v>
                </c:pt>
                <c:pt idx="15">
                  <c:v>3.4285498952056563E-2</c:v>
                </c:pt>
              </c:numCache>
            </c:numRef>
          </c:val>
        </c:ser>
        <c:marker val="1"/>
        <c:axId val="115633536"/>
        <c:axId val="115635328"/>
      </c:lineChart>
      <c:catAx>
        <c:axId val="115633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635328"/>
        <c:crosses val="autoZero"/>
        <c:auto val="1"/>
        <c:lblAlgn val="ctr"/>
        <c:lblOffset val="100"/>
      </c:catAx>
      <c:valAx>
        <c:axId val="115635328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633536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n-US"/>
          </a:pPr>
          <a:endParaRPr lang="es-ES"/>
        </a:p>
      </c:txPr>
    </c:title>
    <c:plotArea>
      <c:layout/>
      <c:lineChart>
        <c:grouping val="standard"/>
        <c:ser>
          <c:idx val="0"/>
          <c:order val="0"/>
          <c:tx>
            <c:strRef>
              <c:f>AporteSectorReal!$A$9</c:f>
              <c:strCache>
                <c:ptCount val="1"/>
                <c:pt idx="0">
                  <c:v>Producto Interno Bruto Real. Base 91. (crecimiento %)</c:v>
                </c:pt>
              </c:strCache>
            </c:strRef>
          </c:tx>
          <c:cat>
            <c:strRef>
              <c:f>AporteSectorReal!$B$2:$T$2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2008*</c:v>
                </c:pt>
              </c:strCache>
            </c:strRef>
          </c:cat>
          <c:val>
            <c:numRef>
              <c:f>AporteSectorReal!$B$9:$T$9</c:f>
              <c:numCache>
                <c:formatCode>#,##0.0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10.5</c:v>
                </c:pt>
                <c:pt idx="3">
                  <c:v>7.2</c:v>
                </c:pt>
                <c:pt idx="4">
                  <c:v>2.2999999999999998</c:v>
                </c:pt>
                <c:pt idx="5">
                  <c:v>5.5</c:v>
                </c:pt>
                <c:pt idx="6">
                  <c:v>7.1</c:v>
                </c:pt>
                <c:pt idx="7">
                  <c:v>8</c:v>
                </c:pt>
                <c:pt idx="8">
                  <c:v>7</c:v>
                </c:pt>
                <c:pt idx="9">
                  <c:v>6.7</c:v>
                </c:pt>
                <c:pt idx="10">
                  <c:v>5.7</c:v>
                </c:pt>
                <c:pt idx="11">
                  <c:v>1.8</c:v>
                </c:pt>
                <c:pt idx="12">
                  <c:v>5.8</c:v>
                </c:pt>
                <c:pt idx="13">
                  <c:v>-0.3</c:v>
                </c:pt>
                <c:pt idx="14">
                  <c:v>1.3</c:v>
                </c:pt>
                <c:pt idx="15">
                  <c:v>9.3000000000000007</c:v>
                </c:pt>
                <c:pt idx="16">
                  <c:v>10.7</c:v>
                </c:pt>
                <c:pt idx="17">
                  <c:v>8.5</c:v>
                </c:pt>
                <c:pt idx="18">
                  <c:v>5.3</c:v>
                </c:pt>
              </c:numCache>
            </c:numRef>
          </c:val>
        </c:ser>
        <c:marker val="1"/>
        <c:axId val="115717248"/>
        <c:axId val="115718784"/>
      </c:lineChart>
      <c:catAx>
        <c:axId val="1157172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718784"/>
        <c:crosses val="autoZero"/>
        <c:auto val="1"/>
        <c:lblAlgn val="ctr"/>
        <c:lblOffset val="100"/>
      </c:catAx>
      <c:valAx>
        <c:axId val="115718784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71724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n-US"/>
          </a:pPr>
          <a:endParaRPr lang="es-ES"/>
        </a:p>
      </c:txPr>
    </c:title>
    <c:plotArea>
      <c:layout/>
      <c:lineChart>
        <c:grouping val="standard"/>
        <c:ser>
          <c:idx val="0"/>
          <c:order val="0"/>
          <c:tx>
            <c:strRef>
              <c:f>AporteSectorReal!$A$12</c:f>
              <c:strCache>
                <c:ptCount val="1"/>
                <c:pt idx="0">
                  <c:v>Sector Agricola. Participacion Porcentual. (% PIB real)</c:v>
                </c:pt>
              </c:strCache>
            </c:strRef>
          </c:tx>
          <c:cat>
            <c:strRef>
              <c:f>AporteSectorReal!$B$2:$T$2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2008*</c:v>
                </c:pt>
              </c:strCache>
            </c:strRef>
          </c:cat>
          <c:val>
            <c:numRef>
              <c:f>AporteSectorReal!$B$12:$T$12</c:f>
              <c:numCache>
                <c:formatCode>#,##0.0</c:formatCode>
                <c:ptCount val="19"/>
                <c:pt idx="1">
                  <c:v>12.4</c:v>
                </c:pt>
                <c:pt idx="2">
                  <c:v>12.2</c:v>
                </c:pt>
                <c:pt idx="3">
                  <c:v>11.6</c:v>
                </c:pt>
                <c:pt idx="4">
                  <c:v>10.6</c:v>
                </c:pt>
                <c:pt idx="5">
                  <c:v>10.7</c:v>
                </c:pt>
                <c:pt idx="6">
                  <c:v>10.4</c:v>
                </c:pt>
                <c:pt idx="7">
                  <c:v>9.4</c:v>
                </c:pt>
                <c:pt idx="8">
                  <c:v>8.8000000000000007</c:v>
                </c:pt>
                <c:pt idx="9">
                  <c:v>8.6</c:v>
                </c:pt>
                <c:pt idx="10">
                  <c:v>8.5</c:v>
                </c:pt>
                <c:pt idx="11">
                  <c:v>9.1</c:v>
                </c:pt>
                <c:pt idx="12">
                  <c:v>8.8000000000000007</c:v>
                </c:pt>
                <c:pt idx="13">
                  <c:v>9</c:v>
                </c:pt>
                <c:pt idx="14">
                  <c:v>8.6999999999999993</c:v>
                </c:pt>
                <c:pt idx="15">
                  <c:v>8.4</c:v>
                </c:pt>
                <c:pt idx="16">
                  <c:v>8.3000000000000007</c:v>
                </c:pt>
                <c:pt idx="17">
                  <c:v>7.7</c:v>
                </c:pt>
                <c:pt idx="18">
                  <c:v>7.1</c:v>
                </c:pt>
              </c:numCache>
            </c:numRef>
          </c:val>
        </c:ser>
        <c:marker val="1"/>
        <c:axId val="115726208"/>
        <c:axId val="115727744"/>
      </c:lineChart>
      <c:catAx>
        <c:axId val="1157262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727744"/>
        <c:crosses val="autoZero"/>
        <c:auto val="1"/>
        <c:lblAlgn val="ctr"/>
        <c:lblOffset val="100"/>
      </c:catAx>
      <c:valAx>
        <c:axId val="115727744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72620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n-US"/>
          </a:pPr>
          <a:endParaRPr lang="es-ES"/>
        </a:p>
      </c:txPr>
    </c:title>
    <c:plotArea>
      <c:layout/>
      <c:lineChart>
        <c:grouping val="standard"/>
        <c:ser>
          <c:idx val="0"/>
          <c:order val="0"/>
          <c:tx>
            <c:strRef>
              <c:f>'A2'!$E$3</c:f>
              <c:strCache>
                <c:ptCount val="1"/>
                <c:pt idx="0">
                  <c:v>Participacion Sector Agropecuario</c:v>
                </c:pt>
              </c:strCache>
            </c:strRef>
          </c:tx>
          <c:cat>
            <c:strRef>
              <c:f>'A2'!$A$4:$A$22</c:f>
              <c:strCache>
                <c:ptCount val="19"/>
                <c:pt idx="0">
                  <c:v>1990 </c:v>
                </c:pt>
                <c:pt idx="1">
                  <c:v>1991 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 </c:v>
                </c:pt>
                <c:pt idx="6">
                  <c:v>1996 </c:v>
                </c:pt>
                <c:pt idx="7">
                  <c:v>1997 </c:v>
                </c:pt>
                <c:pt idx="8">
                  <c:v>1998 </c:v>
                </c:pt>
                <c:pt idx="9">
                  <c:v>1999 </c:v>
                </c:pt>
                <c:pt idx="10">
                  <c:v>2000 </c:v>
                </c:pt>
                <c:pt idx="11">
                  <c:v>2001 </c:v>
                </c:pt>
                <c:pt idx="12">
                  <c:v>2002 </c:v>
                </c:pt>
                <c:pt idx="13">
                  <c:v>2003 </c:v>
                </c:pt>
                <c:pt idx="14">
                  <c:v>2004 </c:v>
                </c:pt>
                <c:pt idx="15">
                  <c:v>2005 </c:v>
                </c:pt>
                <c:pt idx="16">
                  <c:v>2006 </c:v>
                </c:pt>
                <c:pt idx="17">
                  <c:v>2007 </c:v>
                </c:pt>
                <c:pt idx="18">
                  <c:v>2008*</c:v>
                </c:pt>
              </c:strCache>
            </c:strRef>
          </c:cat>
          <c:val>
            <c:numRef>
              <c:f>'A2'!$E$4:$E$22</c:f>
              <c:numCache>
                <c:formatCode>0.0%</c:formatCode>
                <c:ptCount val="19"/>
                <c:pt idx="1">
                  <c:v>0.12391554453680748</c:v>
                </c:pt>
                <c:pt idx="2">
                  <c:v>0.12228926262078268</c:v>
                </c:pt>
                <c:pt idx="3">
                  <c:v>0.11568793426222089</c:v>
                </c:pt>
                <c:pt idx="4">
                  <c:v>0.10606700600979532</c:v>
                </c:pt>
                <c:pt idx="5">
                  <c:v>0.10733955009468323</c:v>
                </c:pt>
                <c:pt idx="6">
                  <c:v>0.1041576975299589</c:v>
                </c:pt>
                <c:pt idx="7">
                  <c:v>9.3696939499051377E-2</c:v>
                </c:pt>
                <c:pt idx="8">
                  <c:v>8.8061535879556188E-2</c:v>
                </c:pt>
                <c:pt idx="9">
                  <c:v>8.6004847491027825E-2</c:v>
                </c:pt>
                <c:pt idx="10">
                  <c:v>8.4837015960319284E-2</c:v>
                </c:pt>
                <c:pt idx="11">
                  <c:v>9.1258227254532975E-2</c:v>
                </c:pt>
                <c:pt idx="12">
                  <c:v>8.8425298970132057E-2</c:v>
                </c:pt>
                <c:pt idx="13">
                  <c:v>9.0267777523855217E-2</c:v>
                </c:pt>
                <c:pt idx="14">
                  <c:v>8.68885767310065E-2</c:v>
                </c:pt>
                <c:pt idx="15">
                  <c:v>8.4196109693025767E-2</c:v>
                </c:pt>
                <c:pt idx="16">
                  <c:v>8.2596360466623817E-2</c:v>
                </c:pt>
                <c:pt idx="17">
                  <c:v>7.7084384294750452E-2</c:v>
                </c:pt>
                <c:pt idx="18">
                  <c:v>7.0775002204593526E-2</c:v>
                </c:pt>
              </c:numCache>
            </c:numRef>
          </c:val>
        </c:ser>
        <c:marker val="1"/>
        <c:axId val="116673152"/>
        <c:axId val="116683136"/>
      </c:lineChart>
      <c:catAx>
        <c:axId val="1166731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683136"/>
        <c:crosses val="autoZero"/>
        <c:auto val="1"/>
        <c:lblAlgn val="ctr"/>
        <c:lblOffset val="100"/>
      </c:catAx>
      <c:valAx>
        <c:axId val="1166831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67315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060560868207059"/>
          <c:y val="0.10827378157032221"/>
          <c:w val="0.84229596838178"/>
          <c:h val="0.76386891695274572"/>
        </c:manualLayout>
      </c:layout>
      <c:lineChart>
        <c:grouping val="standard"/>
        <c:ser>
          <c:idx val="0"/>
          <c:order val="0"/>
          <c:tx>
            <c:strRef>
              <c:f>'A2'!$H$3</c:f>
              <c:strCache>
                <c:ptCount val="1"/>
                <c:pt idx="0">
                  <c:v>Sector Agropecuario (%)</c:v>
                </c:pt>
              </c:strCache>
            </c:strRef>
          </c:tx>
          <c:cat>
            <c:strRef>
              <c:f>'A2'!$A$4:$A$22</c:f>
              <c:strCache>
                <c:ptCount val="19"/>
                <c:pt idx="0">
                  <c:v>1990 </c:v>
                </c:pt>
                <c:pt idx="1">
                  <c:v>1991 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 </c:v>
                </c:pt>
                <c:pt idx="6">
                  <c:v>1996 </c:v>
                </c:pt>
                <c:pt idx="7">
                  <c:v>1997 </c:v>
                </c:pt>
                <c:pt idx="8">
                  <c:v>1998 </c:v>
                </c:pt>
                <c:pt idx="9">
                  <c:v>1999 </c:v>
                </c:pt>
                <c:pt idx="10">
                  <c:v>2000 </c:v>
                </c:pt>
                <c:pt idx="11">
                  <c:v>2001 </c:v>
                </c:pt>
                <c:pt idx="12">
                  <c:v>2002 </c:v>
                </c:pt>
                <c:pt idx="13">
                  <c:v>2003 </c:v>
                </c:pt>
                <c:pt idx="14">
                  <c:v>2004 </c:v>
                </c:pt>
                <c:pt idx="15">
                  <c:v>2005 </c:v>
                </c:pt>
                <c:pt idx="16">
                  <c:v>2006 </c:v>
                </c:pt>
                <c:pt idx="17">
                  <c:v>2007 </c:v>
                </c:pt>
                <c:pt idx="18">
                  <c:v>2008*</c:v>
                </c:pt>
              </c:strCache>
            </c:strRef>
          </c:cat>
          <c:val>
            <c:numRef>
              <c:f>'A2'!$H$4:$H$22</c:f>
              <c:numCache>
                <c:formatCode>_(* #,##0.00_);_(* \(#,##0.00\);_(* "-"??_);_(@_)</c:formatCode>
                <c:ptCount val="19"/>
                <c:pt idx="2" formatCode="_(* #,##0.0_);_(* \(#,##0.0\);_(* &quot;-&quot;??_);_(@_)">
                  <c:v>9.0627942253373774</c:v>
                </c:pt>
                <c:pt idx="3" formatCode="_(* #,##0.0_);_(* \(#,##0.0\);_(* &quot;-&quot;??_);_(@_)">
                  <c:v>1.4346092743023231</c:v>
                </c:pt>
                <c:pt idx="4" formatCode="_(* #,##0.0_);_(* \(#,##0.0\);_(* &quot;-&quot;??_);_(@_)">
                  <c:v>-6.2045650657809208</c:v>
                </c:pt>
                <c:pt idx="5" formatCode="_(* #,##0.0_);_(* \(#,##0.0\);_(* &quot;-&quot;??_);_(@_)">
                  <c:v>6.7592942659105315</c:v>
                </c:pt>
                <c:pt idx="6" formatCode="_(* #,##0.0_);_(* \(#,##0.0\);_(* &quot;-&quot;??_);_(@_)">
                  <c:v>3.9556859296334235</c:v>
                </c:pt>
                <c:pt idx="7" formatCode="_(* #,##0.0_);_(* \(#,##0.0\);_(* &quot;-&quot;??_);_(@_)">
                  <c:v>-2.8428027184620452</c:v>
                </c:pt>
                <c:pt idx="8" formatCode="_(* #,##0.0_);_(* \(#,##0.0\);_(* &quot;-&quot;??_);_(@_)">
                  <c:v>0.57444396395553987</c:v>
                </c:pt>
                <c:pt idx="9" formatCode="_(* #,##0.0_);_(* \(#,##0.0\);_(* &quot;-&quot;??_);_(@_)">
                  <c:v>4.2230033990877658</c:v>
                </c:pt>
                <c:pt idx="10" formatCode="_(* #,##0.0_);_(* \(#,##0.0\);_(* &quot;-&quot;??_);_(@_)">
                  <c:v>4.2219286068694739</c:v>
                </c:pt>
                <c:pt idx="11" formatCode="_(* #,##0.0_);_(* \(#,##0.0\);_(* &quot;-&quot;??_);_(@_)">
                  <c:v>9.5150471259080263</c:v>
                </c:pt>
                <c:pt idx="12" formatCode="_(* #,##0.0_);_(* \(#,##0.0\);_(* &quot;-&quot;??_);_(@_)">
                  <c:v>2.504224994382942</c:v>
                </c:pt>
                <c:pt idx="13" formatCode="_(* #,##0.0_);_(* \(#,##0.0\);_(* &quot;-&quot;??_);_(@_)">
                  <c:v>1.8250175115910094</c:v>
                </c:pt>
                <c:pt idx="14" formatCode="_(* #,##0.0_);_(* \(#,##0.0\);_(* &quot;-&quot;??_);_(@_)">
                  <c:v>-2.4806847270123611</c:v>
                </c:pt>
                <c:pt idx="15" formatCode="_(* #,##0.0_);_(* \(#,##0.0\);_(* &quot;-&quot;??_);_(@_)">
                  <c:v>5.8769614664811121</c:v>
                </c:pt>
                <c:pt idx="16" formatCode="_(* #,##0.0_);_(* \(#,##0.0\);_(* &quot;-&quot;??_);_(@_)">
                  <c:v>8.5683724851226337</c:v>
                </c:pt>
                <c:pt idx="17" formatCode="_(* #,##0.0_);_(* \(#,##0.0\);_(* &quot;-&quot;??_);_(@_)">
                  <c:v>1.2356914445065925</c:v>
                </c:pt>
                <c:pt idx="18" formatCode="_(* #,##0.0_);_(* \(#,##0.0\);_(* &quot;-&quot;??_);_(@_)">
                  <c:v>-3.3595599211552973</c:v>
                </c:pt>
              </c:numCache>
            </c:numRef>
          </c:val>
        </c:ser>
        <c:ser>
          <c:idx val="1"/>
          <c:order val="1"/>
          <c:tx>
            <c:strRef>
              <c:f>'A2'!$I$3</c:f>
              <c:strCache>
                <c:ptCount val="1"/>
                <c:pt idx="0">
                  <c:v>PIB real (%)</c:v>
                </c:pt>
              </c:strCache>
            </c:strRef>
          </c:tx>
          <c:cat>
            <c:strRef>
              <c:f>'A2'!$A$4:$A$22</c:f>
              <c:strCache>
                <c:ptCount val="19"/>
                <c:pt idx="0">
                  <c:v>1990 </c:v>
                </c:pt>
                <c:pt idx="1">
                  <c:v>1991 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 </c:v>
                </c:pt>
                <c:pt idx="6">
                  <c:v>1996 </c:v>
                </c:pt>
                <c:pt idx="7">
                  <c:v>1997 </c:v>
                </c:pt>
                <c:pt idx="8">
                  <c:v>1998 </c:v>
                </c:pt>
                <c:pt idx="9">
                  <c:v>1999 </c:v>
                </c:pt>
                <c:pt idx="10">
                  <c:v>2000 </c:v>
                </c:pt>
                <c:pt idx="11">
                  <c:v>2001 </c:v>
                </c:pt>
                <c:pt idx="12">
                  <c:v>2002 </c:v>
                </c:pt>
                <c:pt idx="13">
                  <c:v>2003 </c:v>
                </c:pt>
                <c:pt idx="14">
                  <c:v>2004 </c:v>
                </c:pt>
                <c:pt idx="15">
                  <c:v>2005 </c:v>
                </c:pt>
                <c:pt idx="16">
                  <c:v>2006 </c:v>
                </c:pt>
                <c:pt idx="17">
                  <c:v>2007 </c:v>
                </c:pt>
                <c:pt idx="18">
                  <c:v>2008*</c:v>
                </c:pt>
              </c:strCache>
            </c:strRef>
          </c:cat>
          <c:val>
            <c:numRef>
              <c:f>'A2'!$I$4:$I$22</c:f>
              <c:numCache>
                <c:formatCode>_-* #,##0.0\ _€_-;\-* #,##0.0\ _€_-;_-* "-"?\ _€_-;_-@_-</c:formatCode>
                <c:ptCount val="19"/>
                <c:pt idx="2" formatCode="_(* #,##0.0_);_(* \(#,##0.0\);_(* &quot;-&quot;??_);_(@_)">
                  <c:v>10.513181987587705</c:v>
                </c:pt>
                <c:pt idx="3" formatCode="_(* #,##0.0_);_(* \(#,##0.0\);_(* &quot;-&quot;??_);_(@_)">
                  <c:v>7.2226213691881203</c:v>
                </c:pt>
                <c:pt idx="4" formatCode="_(* #,##0.0_);_(* \(#,##0.0\);_(* &quot;-&quot;??_);_(@_)">
                  <c:v>2.3032563940219131</c:v>
                </c:pt>
                <c:pt idx="5" formatCode="_(* #,##0.0_);_(* \(#,##0.0\);_(* &quot;-&quot;??_);_(@_)">
                  <c:v>5.4936292961481836</c:v>
                </c:pt>
                <c:pt idx="6" formatCode="_(* #,##0.0_);_(* \(#,##0.0\);_(* &quot;-&quot;??_);_(@_)">
                  <c:v>7.1313673601656191</c:v>
                </c:pt>
                <c:pt idx="7" formatCode="_(* #,##0.0_);_(* \(#,##0.0\);_(* &quot;-&quot;??_);_(@_)">
                  <c:v>8.0042744342938796</c:v>
                </c:pt>
                <c:pt idx="8" formatCode="_(* #,##0.0_);_(* \(#,##0.0\);_(* &quot;-&quot;??_);_(@_)">
                  <c:v>7.0105977271420761</c:v>
                </c:pt>
                <c:pt idx="9" formatCode="_(* #,##0.0_);_(* \(#,##0.0\);_(* &quot;-&quot;??_);_(@_)">
                  <c:v>6.7153540881674356</c:v>
                </c:pt>
                <c:pt idx="10" formatCode="_(* #,##0.0_);_(* \(#,##0.0\);_(* &quot;-&quot;??_);_(@_)">
                  <c:v>5.6566048863284868</c:v>
                </c:pt>
                <c:pt idx="11" formatCode="_(* #,##0.0_);_(* \(#,##0.0\);_(* &quot;-&quot;??_);_(@_)">
                  <c:v>1.809229484613728</c:v>
                </c:pt>
                <c:pt idx="12" formatCode="_(* #,##0.0_);_(* \(#,##0.0\);_(* &quot;-&quot;??_);_(@_)">
                  <c:v>5.7882073121047872</c:v>
                </c:pt>
                <c:pt idx="13" formatCode="_(* #,##0.0_);_(* \(#,##0.0\);_(* &quot;-&quot;??_);_(@_)">
                  <c:v>-0.2533588054509428</c:v>
                </c:pt>
                <c:pt idx="14" formatCode="_(* #,##0.0_);_(* \(#,##0.0\);_(* &quot;-&quot;??_);_(@_)">
                  <c:v>1.311958217396092</c:v>
                </c:pt>
                <c:pt idx="15" formatCode="_(* #,##0.0_);_(* \(#,##0.0\);_(* &quot;-&quot;??_);_(@_)">
                  <c:v>9.2627500720284139</c:v>
                </c:pt>
                <c:pt idx="16" formatCode="_(* #,##0.0_);_(* \(#,##0.0\);_(* &quot;-&quot;??_);_(@_)">
                  <c:v>10.671154846398402</c:v>
                </c:pt>
                <c:pt idx="17" formatCode="_(* #,##0.0_);_(* \(#,##0.0\);_(* &quot;-&quot;??_);_(@_)">
                  <c:v>8.4746247782874882</c:v>
                </c:pt>
                <c:pt idx="18" formatCode="_(* #,##0.0_);_(* \(#,##0.0\);_(* &quot;-&quot;??_);_(@_)">
                  <c:v>5.2556494440910706</c:v>
                </c:pt>
              </c:numCache>
            </c:numRef>
          </c:val>
        </c:ser>
        <c:marker val="1"/>
        <c:axId val="116740480"/>
        <c:axId val="116742016"/>
      </c:lineChart>
      <c:catAx>
        <c:axId val="1167404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742016"/>
        <c:crosses val="autoZero"/>
        <c:auto val="1"/>
        <c:lblAlgn val="ctr"/>
        <c:lblOffset val="100"/>
      </c:catAx>
      <c:valAx>
        <c:axId val="11674201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740480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n-US"/>
          </a:pPr>
          <a:endParaRPr lang="es-ES"/>
        </a:p>
      </c:txPr>
    </c:title>
    <c:plotArea>
      <c:layout/>
      <c:lineChart>
        <c:grouping val="standard"/>
        <c:ser>
          <c:idx val="0"/>
          <c:order val="0"/>
          <c:tx>
            <c:strRef>
              <c:f>'A2'!$F$3</c:f>
              <c:strCache>
                <c:ptCount val="1"/>
                <c:pt idx="0">
                  <c:v>Participacion Ganaderia, Silvicultura y Pesca en Sector Agropecuario</c:v>
                </c:pt>
              </c:strCache>
            </c:strRef>
          </c:tx>
          <c:cat>
            <c:strRef>
              <c:f>'A2'!$A$4:$A$22</c:f>
              <c:strCache>
                <c:ptCount val="19"/>
                <c:pt idx="0">
                  <c:v>1990 </c:v>
                </c:pt>
                <c:pt idx="1">
                  <c:v>1991 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 </c:v>
                </c:pt>
                <c:pt idx="6">
                  <c:v>1996 </c:v>
                </c:pt>
                <c:pt idx="7">
                  <c:v>1997 </c:v>
                </c:pt>
                <c:pt idx="8">
                  <c:v>1998 </c:v>
                </c:pt>
                <c:pt idx="9">
                  <c:v>1999 </c:v>
                </c:pt>
                <c:pt idx="10">
                  <c:v>2000 </c:v>
                </c:pt>
                <c:pt idx="11">
                  <c:v>2001 </c:v>
                </c:pt>
                <c:pt idx="12">
                  <c:v>2002 </c:v>
                </c:pt>
                <c:pt idx="13">
                  <c:v>2003 </c:v>
                </c:pt>
                <c:pt idx="14">
                  <c:v>2004 </c:v>
                </c:pt>
                <c:pt idx="15">
                  <c:v>2005 </c:v>
                </c:pt>
                <c:pt idx="16">
                  <c:v>2006 </c:v>
                </c:pt>
                <c:pt idx="17">
                  <c:v>2007 </c:v>
                </c:pt>
                <c:pt idx="18">
                  <c:v>2008*</c:v>
                </c:pt>
              </c:strCache>
            </c:strRef>
          </c:cat>
          <c:val>
            <c:numRef>
              <c:f>'A2'!$F$4:$F$22</c:f>
              <c:numCache>
                <c:formatCode>0.0%</c:formatCode>
                <c:ptCount val="19"/>
                <c:pt idx="1">
                  <c:v>0.44562715765247413</c:v>
                </c:pt>
                <c:pt idx="2">
                  <c:v>0.44258265639519201</c:v>
                </c:pt>
                <c:pt idx="3">
                  <c:v>0.45751722833603237</c:v>
                </c:pt>
                <c:pt idx="4">
                  <c:v>0.47750472589792059</c:v>
                </c:pt>
                <c:pt idx="5">
                  <c:v>0.44697126195942793</c:v>
                </c:pt>
                <c:pt idx="6">
                  <c:v>0.44376564904132765</c:v>
                </c:pt>
                <c:pt idx="7">
                  <c:v>0.45043302439195426</c:v>
                </c:pt>
                <c:pt idx="8">
                  <c:v>0.46203189913134424</c:v>
                </c:pt>
                <c:pt idx="9">
                  <c:v>0.49959023933367896</c:v>
                </c:pt>
                <c:pt idx="10">
                  <c:v>0.51014731526751045</c:v>
                </c:pt>
                <c:pt idx="11">
                  <c:v>0.49582384948274344</c:v>
                </c:pt>
                <c:pt idx="12">
                  <c:v>0.50468643530717949</c:v>
                </c:pt>
                <c:pt idx="13">
                  <c:v>0.48108249762507543</c:v>
                </c:pt>
                <c:pt idx="14">
                  <c:v>0.52508277748452425</c:v>
                </c:pt>
                <c:pt idx="15">
                  <c:v>0.5523778876616342</c:v>
                </c:pt>
                <c:pt idx="16">
                  <c:v>0.53821459284801831</c:v>
                </c:pt>
                <c:pt idx="17">
                  <c:v>0.55193359230026973</c:v>
                </c:pt>
                <c:pt idx="18">
                  <c:v>0.57959079174756245</c:v>
                </c:pt>
              </c:numCache>
            </c:numRef>
          </c:val>
        </c:ser>
        <c:marker val="1"/>
        <c:axId val="116774016"/>
        <c:axId val="116775552"/>
      </c:lineChart>
      <c:catAx>
        <c:axId val="1167740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775552"/>
        <c:crosses val="autoZero"/>
        <c:auto val="1"/>
        <c:lblAlgn val="ctr"/>
        <c:lblOffset val="100"/>
      </c:catAx>
      <c:valAx>
        <c:axId val="1167755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77401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331770</xdr:colOff>
      <xdr:row>30</xdr:row>
      <xdr:rowOff>85616</xdr:rowOff>
    </xdr:from>
    <xdr:to>
      <xdr:col>5</xdr:col>
      <xdr:colOff>588624</xdr:colOff>
      <xdr:row>47</xdr:row>
      <xdr:rowOff>42807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232206</xdr:colOff>
      <xdr:row>30</xdr:row>
      <xdr:rowOff>63242</xdr:rowOff>
    </xdr:from>
    <xdr:to>
      <xdr:col>9</xdr:col>
      <xdr:colOff>1236921</xdr:colOff>
      <xdr:row>46</xdr:row>
      <xdr:rowOff>41836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496373</xdr:colOff>
      <xdr:row>30</xdr:row>
      <xdr:rowOff>107323</xdr:rowOff>
    </xdr:from>
    <xdr:to>
      <xdr:col>15</xdr:col>
      <xdr:colOff>26831</xdr:colOff>
      <xdr:row>46</xdr:row>
      <xdr:rowOff>144318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297716</xdr:colOff>
      <xdr:row>29</xdr:row>
      <xdr:rowOff>174400</xdr:rowOff>
    </xdr:from>
    <xdr:to>
      <xdr:col>20</xdr:col>
      <xdr:colOff>885422</xdr:colOff>
      <xdr:row>46</xdr:row>
      <xdr:rowOff>171236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83552</xdr:colOff>
      <xdr:row>15</xdr:row>
      <xdr:rowOff>83552</xdr:rowOff>
    </xdr:from>
    <xdr:to>
      <xdr:col>11</xdr:col>
      <xdr:colOff>735263</xdr:colOff>
      <xdr:row>31</xdr:row>
      <xdr:rowOff>100263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751973</xdr:colOff>
      <xdr:row>15</xdr:row>
      <xdr:rowOff>83552</xdr:rowOff>
    </xdr:from>
    <xdr:to>
      <xdr:col>19</xdr:col>
      <xdr:colOff>551447</xdr:colOff>
      <xdr:row>30</xdr:row>
      <xdr:rowOff>167107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642135</xdr:colOff>
      <xdr:row>4</xdr:row>
      <xdr:rowOff>42809</xdr:rowOff>
    </xdr:from>
    <xdr:to>
      <xdr:col>14</xdr:col>
      <xdr:colOff>224746</xdr:colOff>
      <xdr:row>19</xdr:row>
      <xdr:rowOff>171236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385282</xdr:colOff>
      <xdr:row>23</xdr:row>
      <xdr:rowOff>42810</xdr:rowOff>
    </xdr:from>
    <xdr:to>
      <xdr:col>15</xdr:col>
      <xdr:colOff>385280</xdr:colOff>
      <xdr:row>41</xdr:row>
      <xdr:rowOff>74917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203344</xdr:colOff>
      <xdr:row>24</xdr:row>
      <xdr:rowOff>149831</xdr:rowOff>
    </xdr:from>
    <xdr:to>
      <xdr:col>8</xdr:col>
      <xdr:colOff>256855</xdr:colOff>
      <xdr:row>41</xdr:row>
      <xdr:rowOff>64214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717637</xdr:colOff>
      <xdr:row>4</xdr:row>
      <xdr:rowOff>182672</xdr:rowOff>
    </xdr:from>
    <xdr:to>
      <xdr:col>12</xdr:col>
      <xdr:colOff>443631</xdr:colOff>
      <xdr:row>26</xdr:row>
      <xdr:rowOff>13048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gricultura.gob.do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gricultura.gob.do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gricultura.gob.do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gricultura.gob.do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gricultura.gob.do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ricultura.gob.do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ricultura.gob.do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igepres.gob.do/" TargetMode="External"/><Relationship Id="rId1" Type="http://schemas.openxmlformats.org/officeDocument/2006/relationships/hyperlink" Target="http://www.bancentral.gov.do/" TargetMode="Externa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bancentral.gov.do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i-rd.gov.do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worldbank.org/" TargetMode="External"/><Relationship Id="rId1" Type="http://schemas.openxmlformats.org/officeDocument/2006/relationships/hyperlink" Target="http://www.bancentral.gov.do/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ancentral.gov.do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bancentral.gov.do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gricultura.gob.do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ricultura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>
      <selection sqref="A1:L1"/>
    </sheetView>
  </sheetViews>
  <sheetFormatPr baseColWidth="10" defaultRowHeight="15.75"/>
  <cols>
    <col min="1" max="1" width="48" style="8" customWidth="1"/>
    <col min="2" max="16384" width="11.42578125" style="8"/>
  </cols>
  <sheetData>
    <row r="1" spans="1:12">
      <c r="A1" s="553"/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</row>
    <row r="2" spans="1:12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1:1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</row>
    <row r="4" spans="1:12">
      <c r="A4" s="9"/>
    </row>
    <row r="5" spans="1:12">
      <c r="A5" s="553" t="s">
        <v>121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</row>
    <row r="6" spans="1:12">
      <c r="A6" s="553" t="s">
        <v>119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</row>
    <row r="7" spans="1:12">
      <c r="A7" s="14" t="s">
        <v>243</v>
      </c>
      <c r="B7" s="15" t="s">
        <v>76</v>
      </c>
    </row>
    <row r="8" spans="1:12">
      <c r="A8" s="14" t="s">
        <v>244</v>
      </c>
      <c r="B8" s="15" t="s">
        <v>77</v>
      </c>
    </row>
    <row r="9" spans="1:12">
      <c r="A9" s="122" t="s">
        <v>78</v>
      </c>
    </row>
    <row r="10" spans="1:12">
      <c r="A10" s="12"/>
    </row>
    <row r="11" spans="1:12">
      <c r="A11" s="16" t="s">
        <v>501</v>
      </c>
      <c r="B11" s="11"/>
    </row>
    <row r="12" spans="1:12">
      <c r="A12" s="16" t="s">
        <v>120</v>
      </c>
    </row>
    <row r="13" spans="1:12">
      <c r="A13" s="120" t="s">
        <v>502</v>
      </c>
    </row>
    <row r="15" spans="1:12">
      <c r="A15" s="13" t="s">
        <v>245</v>
      </c>
    </row>
    <row r="16" spans="1:12">
      <c r="A16" s="10"/>
    </row>
    <row r="17" spans="1:6">
      <c r="A17" s="12" t="s">
        <v>872</v>
      </c>
    </row>
    <row r="18" spans="1:6">
      <c r="A18" s="12" t="s">
        <v>873</v>
      </c>
    </row>
    <row r="19" spans="1:6">
      <c r="A19" s="191" t="s">
        <v>875</v>
      </c>
    </row>
    <row r="20" spans="1:6">
      <c r="A20" s="191" t="s">
        <v>496</v>
      </c>
    </row>
    <row r="21" spans="1:6">
      <c r="A21" s="191" t="s">
        <v>495</v>
      </c>
    </row>
    <row r="22" spans="1:6">
      <c r="A22" s="12" t="s">
        <v>879</v>
      </c>
    </row>
    <row r="23" spans="1:6">
      <c r="A23" s="191" t="s">
        <v>876</v>
      </c>
      <c r="F23" s="15" t="s">
        <v>878</v>
      </c>
    </row>
    <row r="24" spans="1:6">
      <c r="A24" s="191" t="s">
        <v>877</v>
      </c>
      <c r="F24" s="15"/>
    </row>
    <row r="25" spans="1:6">
      <c r="A25" s="191" t="s">
        <v>882</v>
      </c>
      <c r="F25" s="15"/>
    </row>
    <row r="26" spans="1:6">
      <c r="A26" s="191" t="s">
        <v>884</v>
      </c>
      <c r="F26" s="15"/>
    </row>
    <row r="27" spans="1:6">
      <c r="A27" s="191" t="s">
        <v>886</v>
      </c>
      <c r="F27" s="15"/>
    </row>
    <row r="28" spans="1:6">
      <c r="A28" s="12" t="s">
        <v>887</v>
      </c>
    </row>
    <row r="29" spans="1:6">
      <c r="A29" s="191" t="s">
        <v>888</v>
      </c>
    </row>
    <row r="30" spans="1:6">
      <c r="A30" s="191" t="s">
        <v>889</v>
      </c>
    </row>
    <row r="31" spans="1:6">
      <c r="A31" s="191" t="s">
        <v>890</v>
      </c>
    </row>
    <row r="32" spans="1:6">
      <c r="A32" s="12" t="s">
        <v>930</v>
      </c>
    </row>
    <row r="33" spans="1:1" s="121" customFormat="1">
      <c r="A33" s="191" t="s">
        <v>894</v>
      </c>
    </row>
    <row r="34" spans="1:1" s="121" customFormat="1">
      <c r="A34" s="191" t="s">
        <v>928</v>
      </c>
    </row>
    <row r="35" spans="1:1" s="121" customFormat="1">
      <c r="A35" s="191" t="s">
        <v>934</v>
      </c>
    </row>
    <row r="36" spans="1:1" s="121" customFormat="1">
      <c r="A36" s="191" t="s">
        <v>935</v>
      </c>
    </row>
    <row r="37" spans="1:1" s="121" customFormat="1">
      <c r="A37" s="191" t="s">
        <v>942</v>
      </c>
    </row>
    <row r="38" spans="1:1">
      <c r="A38" s="191" t="s">
        <v>943</v>
      </c>
    </row>
    <row r="39" spans="1:1">
      <c r="A39" s="191" t="s">
        <v>944</v>
      </c>
    </row>
    <row r="40" spans="1:1">
      <c r="A40" s="12" t="s">
        <v>945</v>
      </c>
    </row>
    <row r="41" spans="1:1">
      <c r="A41" s="191" t="s">
        <v>960</v>
      </c>
    </row>
    <row r="42" spans="1:1">
      <c r="A42" s="191" t="s">
        <v>961</v>
      </c>
    </row>
    <row r="43" spans="1:1">
      <c r="A43" s="120"/>
    </row>
    <row r="44" spans="1:1" s="15" customFormat="1" ht="12.75">
      <c r="A44" s="123" t="s">
        <v>252</v>
      </c>
    </row>
    <row r="45" spans="1:1" s="15" customFormat="1" ht="12.75">
      <c r="A45" s="14" t="s">
        <v>513</v>
      </c>
    </row>
    <row r="46" spans="1:1" s="15" customFormat="1" ht="12.75">
      <c r="A46" s="14" t="s">
        <v>505</v>
      </c>
    </row>
    <row r="47" spans="1:1" s="15" customFormat="1" ht="12.75">
      <c r="A47" s="15" t="s">
        <v>508</v>
      </c>
    </row>
    <row r="48" spans="1:1" s="15" customFormat="1" ht="12.75">
      <c r="A48" s="15" t="s">
        <v>507</v>
      </c>
    </row>
    <row r="49" spans="1:7" s="15" customFormat="1" ht="12.75">
      <c r="A49" s="15" t="s">
        <v>512</v>
      </c>
    </row>
    <row r="50" spans="1:7" s="15" customFormat="1" ht="12.75">
      <c r="A50" s="15" t="s">
        <v>510</v>
      </c>
    </row>
    <row r="51" spans="1:7" s="15" customFormat="1" ht="12.75">
      <c r="A51" s="14" t="s">
        <v>506</v>
      </c>
    </row>
    <row r="52" spans="1:7" s="15" customFormat="1" ht="12.75">
      <c r="A52" s="15" t="s">
        <v>509</v>
      </c>
      <c r="C52" s="124"/>
      <c r="D52" s="124"/>
      <c r="E52" s="124"/>
      <c r="G52" s="124"/>
    </row>
    <row r="53" spans="1:7" s="15" customFormat="1" ht="12.75">
      <c r="A53" s="15" t="s">
        <v>504</v>
      </c>
    </row>
    <row r="54" spans="1:7" s="15" customFormat="1" ht="12.75">
      <c r="A54" s="15" t="s">
        <v>503</v>
      </c>
    </row>
    <row r="55" spans="1:7" s="15" customFormat="1" ht="12.75">
      <c r="A55" s="15" t="s">
        <v>511</v>
      </c>
    </row>
  </sheetData>
  <mergeCells count="5">
    <mergeCell ref="A1:L1"/>
    <mergeCell ref="A2:L2"/>
    <mergeCell ref="A3:L3"/>
    <mergeCell ref="A5:L5"/>
    <mergeCell ref="A6:L6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zoomScale="82" zoomScaleNormal="82" workbookViewId="0">
      <selection sqref="A1:O1"/>
    </sheetView>
  </sheetViews>
  <sheetFormatPr baseColWidth="10" defaultColWidth="9.85546875" defaultRowHeight="15.75"/>
  <cols>
    <col min="1" max="1" width="19.85546875" style="202" customWidth="1"/>
    <col min="2" max="2" width="8" style="245" customWidth="1"/>
    <col min="3" max="3" width="10.28515625" style="245" customWidth="1"/>
    <col min="4" max="4" width="10.42578125" style="202" customWidth="1"/>
    <col min="5" max="5" width="10.28515625" style="202" customWidth="1"/>
    <col min="6" max="15" width="11.5703125" style="202" customWidth="1"/>
    <col min="16" max="16" width="9.85546875" style="192" customWidth="1"/>
    <col min="17" max="20" width="9.85546875" style="193" customWidth="1"/>
    <col min="21" max="21" width="15.140625" style="193" customWidth="1"/>
    <col min="22" max="33" width="9.85546875" style="193" customWidth="1"/>
    <col min="34" max="38" width="9.85546875" style="201" customWidth="1"/>
    <col min="39" max="256" width="9.85546875" style="202"/>
    <col min="257" max="257" width="12.7109375" style="202" customWidth="1"/>
    <col min="258" max="258" width="6.7109375" style="202" bestFit="1" customWidth="1"/>
    <col min="259" max="259" width="6.7109375" style="202" customWidth="1"/>
    <col min="260" max="260" width="8.5703125" style="202" customWidth="1"/>
    <col min="261" max="261" width="8.85546875" style="202" customWidth="1"/>
    <col min="262" max="262" width="9.7109375" style="202" customWidth="1"/>
    <col min="263" max="263" width="8.5703125" style="202" customWidth="1"/>
    <col min="264" max="264" width="7.7109375" style="202" customWidth="1"/>
    <col min="265" max="265" width="7.42578125" style="202" customWidth="1"/>
    <col min="266" max="266" width="8.140625" style="202" customWidth="1"/>
    <col min="267" max="268" width="7.85546875" style="202" customWidth="1"/>
    <col min="269" max="269" width="8.5703125" style="202" customWidth="1"/>
    <col min="270" max="270" width="7.7109375" style="202" customWidth="1"/>
    <col min="271" max="271" width="8.140625" style="202" customWidth="1"/>
    <col min="272" max="276" width="9.85546875" style="202" customWidth="1"/>
    <col min="277" max="277" width="15.140625" style="202" customWidth="1"/>
    <col min="278" max="294" width="9.85546875" style="202" customWidth="1"/>
    <col min="295" max="512" width="9.85546875" style="202"/>
    <col min="513" max="513" width="12.7109375" style="202" customWidth="1"/>
    <col min="514" max="514" width="6.7109375" style="202" bestFit="1" customWidth="1"/>
    <col min="515" max="515" width="6.7109375" style="202" customWidth="1"/>
    <col min="516" max="516" width="8.5703125" style="202" customWidth="1"/>
    <col min="517" max="517" width="8.85546875" style="202" customWidth="1"/>
    <col min="518" max="518" width="9.7109375" style="202" customWidth="1"/>
    <col min="519" max="519" width="8.5703125" style="202" customWidth="1"/>
    <col min="520" max="520" width="7.7109375" style="202" customWidth="1"/>
    <col min="521" max="521" width="7.42578125" style="202" customWidth="1"/>
    <col min="522" max="522" width="8.140625" style="202" customWidth="1"/>
    <col min="523" max="524" width="7.85546875" style="202" customWidth="1"/>
    <col min="525" max="525" width="8.5703125" style="202" customWidth="1"/>
    <col min="526" max="526" width="7.7109375" style="202" customWidth="1"/>
    <col min="527" max="527" width="8.140625" style="202" customWidth="1"/>
    <col min="528" max="532" width="9.85546875" style="202" customWidth="1"/>
    <col min="533" max="533" width="15.140625" style="202" customWidth="1"/>
    <col min="534" max="550" width="9.85546875" style="202" customWidth="1"/>
    <col min="551" max="768" width="9.85546875" style="202"/>
    <col min="769" max="769" width="12.7109375" style="202" customWidth="1"/>
    <col min="770" max="770" width="6.7109375" style="202" bestFit="1" customWidth="1"/>
    <col min="771" max="771" width="6.7109375" style="202" customWidth="1"/>
    <col min="772" max="772" width="8.5703125" style="202" customWidth="1"/>
    <col min="773" max="773" width="8.85546875" style="202" customWidth="1"/>
    <col min="774" max="774" width="9.7109375" style="202" customWidth="1"/>
    <col min="775" max="775" width="8.5703125" style="202" customWidth="1"/>
    <col min="776" max="776" width="7.7109375" style="202" customWidth="1"/>
    <col min="777" max="777" width="7.42578125" style="202" customWidth="1"/>
    <col min="778" max="778" width="8.140625" style="202" customWidth="1"/>
    <col min="779" max="780" width="7.85546875" style="202" customWidth="1"/>
    <col min="781" max="781" width="8.5703125" style="202" customWidth="1"/>
    <col min="782" max="782" width="7.7109375" style="202" customWidth="1"/>
    <col min="783" max="783" width="8.140625" style="202" customWidth="1"/>
    <col min="784" max="788" width="9.85546875" style="202" customWidth="1"/>
    <col min="789" max="789" width="15.140625" style="202" customWidth="1"/>
    <col min="790" max="806" width="9.85546875" style="202" customWidth="1"/>
    <col min="807" max="1024" width="9.85546875" style="202"/>
    <col min="1025" max="1025" width="12.7109375" style="202" customWidth="1"/>
    <col min="1026" max="1026" width="6.7109375" style="202" bestFit="1" customWidth="1"/>
    <col min="1027" max="1027" width="6.7109375" style="202" customWidth="1"/>
    <col min="1028" max="1028" width="8.5703125" style="202" customWidth="1"/>
    <col min="1029" max="1029" width="8.85546875" style="202" customWidth="1"/>
    <col min="1030" max="1030" width="9.7109375" style="202" customWidth="1"/>
    <col min="1031" max="1031" width="8.5703125" style="202" customWidth="1"/>
    <col min="1032" max="1032" width="7.7109375" style="202" customWidth="1"/>
    <col min="1033" max="1033" width="7.42578125" style="202" customWidth="1"/>
    <col min="1034" max="1034" width="8.140625" style="202" customWidth="1"/>
    <col min="1035" max="1036" width="7.85546875" style="202" customWidth="1"/>
    <col min="1037" max="1037" width="8.5703125" style="202" customWidth="1"/>
    <col min="1038" max="1038" width="7.7109375" style="202" customWidth="1"/>
    <col min="1039" max="1039" width="8.140625" style="202" customWidth="1"/>
    <col min="1040" max="1044" width="9.85546875" style="202" customWidth="1"/>
    <col min="1045" max="1045" width="15.140625" style="202" customWidth="1"/>
    <col min="1046" max="1062" width="9.85546875" style="202" customWidth="1"/>
    <col min="1063" max="1280" width="9.85546875" style="202"/>
    <col min="1281" max="1281" width="12.7109375" style="202" customWidth="1"/>
    <col min="1282" max="1282" width="6.7109375" style="202" bestFit="1" customWidth="1"/>
    <col min="1283" max="1283" width="6.7109375" style="202" customWidth="1"/>
    <col min="1284" max="1284" width="8.5703125" style="202" customWidth="1"/>
    <col min="1285" max="1285" width="8.85546875" style="202" customWidth="1"/>
    <col min="1286" max="1286" width="9.7109375" style="202" customWidth="1"/>
    <col min="1287" max="1287" width="8.5703125" style="202" customWidth="1"/>
    <col min="1288" max="1288" width="7.7109375" style="202" customWidth="1"/>
    <col min="1289" max="1289" width="7.42578125" style="202" customWidth="1"/>
    <col min="1290" max="1290" width="8.140625" style="202" customWidth="1"/>
    <col min="1291" max="1292" width="7.85546875" style="202" customWidth="1"/>
    <col min="1293" max="1293" width="8.5703125" style="202" customWidth="1"/>
    <col min="1294" max="1294" width="7.7109375" style="202" customWidth="1"/>
    <col min="1295" max="1295" width="8.140625" style="202" customWidth="1"/>
    <col min="1296" max="1300" width="9.85546875" style="202" customWidth="1"/>
    <col min="1301" max="1301" width="15.140625" style="202" customWidth="1"/>
    <col min="1302" max="1318" width="9.85546875" style="202" customWidth="1"/>
    <col min="1319" max="1536" width="9.85546875" style="202"/>
    <col min="1537" max="1537" width="12.7109375" style="202" customWidth="1"/>
    <col min="1538" max="1538" width="6.7109375" style="202" bestFit="1" customWidth="1"/>
    <col min="1539" max="1539" width="6.7109375" style="202" customWidth="1"/>
    <col min="1540" max="1540" width="8.5703125" style="202" customWidth="1"/>
    <col min="1541" max="1541" width="8.85546875" style="202" customWidth="1"/>
    <col min="1542" max="1542" width="9.7109375" style="202" customWidth="1"/>
    <col min="1543" max="1543" width="8.5703125" style="202" customWidth="1"/>
    <col min="1544" max="1544" width="7.7109375" style="202" customWidth="1"/>
    <col min="1545" max="1545" width="7.42578125" style="202" customWidth="1"/>
    <col min="1546" max="1546" width="8.140625" style="202" customWidth="1"/>
    <col min="1547" max="1548" width="7.85546875" style="202" customWidth="1"/>
    <col min="1549" max="1549" width="8.5703125" style="202" customWidth="1"/>
    <col min="1550" max="1550" width="7.7109375" style="202" customWidth="1"/>
    <col min="1551" max="1551" width="8.140625" style="202" customWidth="1"/>
    <col min="1552" max="1556" width="9.85546875" style="202" customWidth="1"/>
    <col min="1557" max="1557" width="15.140625" style="202" customWidth="1"/>
    <col min="1558" max="1574" width="9.85546875" style="202" customWidth="1"/>
    <col min="1575" max="1792" width="9.85546875" style="202"/>
    <col min="1793" max="1793" width="12.7109375" style="202" customWidth="1"/>
    <col min="1794" max="1794" width="6.7109375" style="202" bestFit="1" customWidth="1"/>
    <col min="1795" max="1795" width="6.7109375" style="202" customWidth="1"/>
    <col min="1796" max="1796" width="8.5703125" style="202" customWidth="1"/>
    <col min="1797" max="1797" width="8.85546875" style="202" customWidth="1"/>
    <col min="1798" max="1798" width="9.7109375" style="202" customWidth="1"/>
    <col min="1799" max="1799" width="8.5703125" style="202" customWidth="1"/>
    <col min="1800" max="1800" width="7.7109375" style="202" customWidth="1"/>
    <col min="1801" max="1801" width="7.42578125" style="202" customWidth="1"/>
    <col min="1802" max="1802" width="8.140625" style="202" customWidth="1"/>
    <col min="1803" max="1804" width="7.85546875" style="202" customWidth="1"/>
    <col min="1805" max="1805" width="8.5703125" style="202" customWidth="1"/>
    <col min="1806" max="1806" width="7.7109375" style="202" customWidth="1"/>
    <col min="1807" max="1807" width="8.140625" style="202" customWidth="1"/>
    <col min="1808" max="1812" width="9.85546875" style="202" customWidth="1"/>
    <col min="1813" max="1813" width="15.140625" style="202" customWidth="1"/>
    <col min="1814" max="1830" width="9.85546875" style="202" customWidth="1"/>
    <col min="1831" max="2048" width="9.85546875" style="202"/>
    <col min="2049" max="2049" width="12.7109375" style="202" customWidth="1"/>
    <col min="2050" max="2050" width="6.7109375" style="202" bestFit="1" customWidth="1"/>
    <col min="2051" max="2051" width="6.7109375" style="202" customWidth="1"/>
    <col min="2052" max="2052" width="8.5703125" style="202" customWidth="1"/>
    <col min="2053" max="2053" width="8.85546875" style="202" customWidth="1"/>
    <col min="2054" max="2054" width="9.7109375" style="202" customWidth="1"/>
    <col min="2055" max="2055" width="8.5703125" style="202" customWidth="1"/>
    <col min="2056" max="2056" width="7.7109375" style="202" customWidth="1"/>
    <col min="2057" max="2057" width="7.42578125" style="202" customWidth="1"/>
    <col min="2058" max="2058" width="8.140625" style="202" customWidth="1"/>
    <col min="2059" max="2060" width="7.85546875" style="202" customWidth="1"/>
    <col min="2061" max="2061" width="8.5703125" style="202" customWidth="1"/>
    <col min="2062" max="2062" width="7.7109375" style="202" customWidth="1"/>
    <col min="2063" max="2063" width="8.140625" style="202" customWidth="1"/>
    <col min="2064" max="2068" width="9.85546875" style="202" customWidth="1"/>
    <col min="2069" max="2069" width="15.140625" style="202" customWidth="1"/>
    <col min="2070" max="2086" width="9.85546875" style="202" customWidth="1"/>
    <col min="2087" max="2304" width="9.85546875" style="202"/>
    <col min="2305" max="2305" width="12.7109375" style="202" customWidth="1"/>
    <col min="2306" max="2306" width="6.7109375" style="202" bestFit="1" customWidth="1"/>
    <col min="2307" max="2307" width="6.7109375" style="202" customWidth="1"/>
    <col min="2308" max="2308" width="8.5703125" style="202" customWidth="1"/>
    <col min="2309" max="2309" width="8.85546875" style="202" customWidth="1"/>
    <col min="2310" max="2310" width="9.7109375" style="202" customWidth="1"/>
    <col min="2311" max="2311" width="8.5703125" style="202" customWidth="1"/>
    <col min="2312" max="2312" width="7.7109375" style="202" customWidth="1"/>
    <col min="2313" max="2313" width="7.42578125" style="202" customWidth="1"/>
    <col min="2314" max="2314" width="8.140625" style="202" customWidth="1"/>
    <col min="2315" max="2316" width="7.85546875" style="202" customWidth="1"/>
    <col min="2317" max="2317" width="8.5703125" style="202" customWidth="1"/>
    <col min="2318" max="2318" width="7.7109375" style="202" customWidth="1"/>
    <col min="2319" max="2319" width="8.140625" style="202" customWidth="1"/>
    <col min="2320" max="2324" width="9.85546875" style="202" customWidth="1"/>
    <col min="2325" max="2325" width="15.140625" style="202" customWidth="1"/>
    <col min="2326" max="2342" width="9.85546875" style="202" customWidth="1"/>
    <col min="2343" max="2560" width="9.85546875" style="202"/>
    <col min="2561" max="2561" width="12.7109375" style="202" customWidth="1"/>
    <col min="2562" max="2562" width="6.7109375" style="202" bestFit="1" customWidth="1"/>
    <col min="2563" max="2563" width="6.7109375" style="202" customWidth="1"/>
    <col min="2564" max="2564" width="8.5703125" style="202" customWidth="1"/>
    <col min="2565" max="2565" width="8.85546875" style="202" customWidth="1"/>
    <col min="2566" max="2566" width="9.7109375" style="202" customWidth="1"/>
    <col min="2567" max="2567" width="8.5703125" style="202" customWidth="1"/>
    <col min="2568" max="2568" width="7.7109375" style="202" customWidth="1"/>
    <col min="2569" max="2569" width="7.42578125" style="202" customWidth="1"/>
    <col min="2570" max="2570" width="8.140625" style="202" customWidth="1"/>
    <col min="2571" max="2572" width="7.85546875" style="202" customWidth="1"/>
    <col min="2573" max="2573" width="8.5703125" style="202" customWidth="1"/>
    <col min="2574" max="2574" width="7.7109375" style="202" customWidth="1"/>
    <col min="2575" max="2575" width="8.140625" style="202" customWidth="1"/>
    <col min="2576" max="2580" width="9.85546875" style="202" customWidth="1"/>
    <col min="2581" max="2581" width="15.140625" style="202" customWidth="1"/>
    <col min="2582" max="2598" width="9.85546875" style="202" customWidth="1"/>
    <col min="2599" max="2816" width="9.85546875" style="202"/>
    <col min="2817" max="2817" width="12.7109375" style="202" customWidth="1"/>
    <col min="2818" max="2818" width="6.7109375" style="202" bestFit="1" customWidth="1"/>
    <col min="2819" max="2819" width="6.7109375" style="202" customWidth="1"/>
    <col min="2820" max="2820" width="8.5703125" style="202" customWidth="1"/>
    <col min="2821" max="2821" width="8.85546875" style="202" customWidth="1"/>
    <col min="2822" max="2822" width="9.7109375" style="202" customWidth="1"/>
    <col min="2823" max="2823" width="8.5703125" style="202" customWidth="1"/>
    <col min="2824" max="2824" width="7.7109375" style="202" customWidth="1"/>
    <col min="2825" max="2825" width="7.42578125" style="202" customWidth="1"/>
    <col min="2826" max="2826" width="8.140625" style="202" customWidth="1"/>
    <col min="2827" max="2828" width="7.85546875" style="202" customWidth="1"/>
    <col min="2829" max="2829" width="8.5703125" style="202" customWidth="1"/>
    <col min="2830" max="2830" width="7.7109375" style="202" customWidth="1"/>
    <col min="2831" max="2831" width="8.140625" style="202" customWidth="1"/>
    <col min="2832" max="2836" width="9.85546875" style="202" customWidth="1"/>
    <col min="2837" max="2837" width="15.140625" style="202" customWidth="1"/>
    <col min="2838" max="2854" width="9.85546875" style="202" customWidth="1"/>
    <col min="2855" max="3072" width="9.85546875" style="202"/>
    <col min="3073" max="3073" width="12.7109375" style="202" customWidth="1"/>
    <col min="3074" max="3074" width="6.7109375" style="202" bestFit="1" customWidth="1"/>
    <col min="3075" max="3075" width="6.7109375" style="202" customWidth="1"/>
    <col min="3076" max="3076" width="8.5703125" style="202" customWidth="1"/>
    <col min="3077" max="3077" width="8.85546875" style="202" customWidth="1"/>
    <col min="3078" max="3078" width="9.7109375" style="202" customWidth="1"/>
    <col min="3079" max="3079" width="8.5703125" style="202" customWidth="1"/>
    <col min="3080" max="3080" width="7.7109375" style="202" customWidth="1"/>
    <col min="3081" max="3081" width="7.42578125" style="202" customWidth="1"/>
    <col min="3082" max="3082" width="8.140625" style="202" customWidth="1"/>
    <col min="3083" max="3084" width="7.85546875" style="202" customWidth="1"/>
    <col min="3085" max="3085" width="8.5703125" style="202" customWidth="1"/>
    <col min="3086" max="3086" width="7.7109375" style="202" customWidth="1"/>
    <col min="3087" max="3087" width="8.140625" style="202" customWidth="1"/>
    <col min="3088" max="3092" width="9.85546875" style="202" customWidth="1"/>
    <col min="3093" max="3093" width="15.140625" style="202" customWidth="1"/>
    <col min="3094" max="3110" width="9.85546875" style="202" customWidth="1"/>
    <col min="3111" max="3328" width="9.85546875" style="202"/>
    <col min="3329" max="3329" width="12.7109375" style="202" customWidth="1"/>
    <col min="3330" max="3330" width="6.7109375" style="202" bestFit="1" customWidth="1"/>
    <col min="3331" max="3331" width="6.7109375" style="202" customWidth="1"/>
    <col min="3332" max="3332" width="8.5703125" style="202" customWidth="1"/>
    <col min="3333" max="3333" width="8.85546875" style="202" customWidth="1"/>
    <col min="3334" max="3334" width="9.7109375" style="202" customWidth="1"/>
    <col min="3335" max="3335" width="8.5703125" style="202" customWidth="1"/>
    <col min="3336" max="3336" width="7.7109375" style="202" customWidth="1"/>
    <col min="3337" max="3337" width="7.42578125" style="202" customWidth="1"/>
    <col min="3338" max="3338" width="8.140625" style="202" customWidth="1"/>
    <col min="3339" max="3340" width="7.85546875" style="202" customWidth="1"/>
    <col min="3341" max="3341" width="8.5703125" style="202" customWidth="1"/>
    <col min="3342" max="3342" width="7.7109375" style="202" customWidth="1"/>
    <col min="3343" max="3343" width="8.140625" style="202" customWidth="1"/>
    <col min="3344" max="3348" width="9.85546875" style="202" customWidth="1"/>
    <col min="3349" max="3349" width="15.140625" style="202" customWidth="1"/>
    <col min="3350" max="3366" width="9.85546875" style="202" customWidth="1"/>
    <col min="3367" max="3584" width="9.85546875" style="202"/>
    <col min="3585" max="3585" width="12.7109375" style="202" customWidth="1"/>
    <col min="3586" max="3586" width="6.7109375" style="202" bestFit="1" customWidth="1"/>
    <col min="3587" max="3587" width="6.7109375" style="202" customWidth="1"/>
    <col min="3588" max="3588" width="8.5703125" style="202" customWidth="1"/>
    <col min="3589" max="3589" width="8.85546875" style="202" customWidth="1"/>
    <col min="3590" max="3590" width="9.7109375" style="202" customWidth="1"/>
    <col min="3591" max="3591" width="8.5703125" style="202" customWidth="1"/>
    <col min="3592" max="3592" width="7.7109375" style="202" customWidth="1"/>
    <col min="3593" max="3593" width="7.42578125" style="202" customWidth="1"/>
    <col min="3594" max="3594" width="8.140625" style="202" customWidth="1"/>
    <col min="3595" max="3596" width="7.85546875" style="202" customWidth="1"/>
    <col min="3597" max="3597" width="8.5703125" style="202" customWidth="1"/>
    <col min="3598" max="3598" width="7.7109375" style="202" customWidth="1"/>
    <col min="3599" max="3599" width="8.140625" style="202" customWidth="1"/>
    <col min="3600" max="3604" width="9.85546875" style="202" customWidth="1"/>
    <col min="3605" max="3605" width="15.140625" style="202" customWidth="1"/>
    <col min="3606" max="3622" width="9.85546875" style="202" customWidth="1"/>
    <col min="3623" max="3840" width="9.85546875" style="202"/>
    <col min="3841" max="3841" width="12.7109375" style="202" customWidth="1"/>
    <col min="3842" max="3842" width="6.7109375" style="202" bestFit="1" customWidth="1"/>
    <col min="3843" max="3843" width="6.7109375" style="202" customWidth="1"/>
    <col min="3844" max="3844" width="8.5703125" style="202" customWidth="1"/>
    <col min="3845" max="3845" width="8.85546875" style="202" customWidth="1"/>
    <col min="3846" max="3846" width="9.7109375" style="202" customWidth="1"/>
    <col min="3847" max="3847" width="8.5703125" style="202" customWidth="1"/>
    <col min="3848" max="3848" width="7.7109375" style="202" customWidth="1"/>
    <col min="3849" max="3849" width="7.42578125" style="202" customWidth="1"/>
    <col min="3850" max="3850" width="8.140625" style="202" customWidth="1"/>
    <col min="3851" max="3852" width="7.85546875" style="202" customWidth="1"/>
    <col min="3853" max="3853" width="8.5703125" style="202" customWidth="1"/>
    <col min="3854" max="3854" width="7.7109375" style="202" customWidth="1"/>
    <col min="3855" max="3855" width="8.140625" style="202" customWidth="1"/>
    <col min="3856" max="3860" width="9.85546875" style="202" customWidth="1"/>
    <col min="3861" max="3861" width="15.140625" style="202" customWidth="1"/>
    <col min="3862" max="3878" width="9.85546875" style="202" customWidth="1"/>
    <col min="3879" max="4096" width="9.85546875" style="202"/>
    <col min="4097" max="4097" width="12.7109375" style="202" customWidth="1"/>
    <col min="4098" max="4098" width="6.7109375" style="202" bestFit="1" customWidth="1"/>
    <col min="4099" max="4099" width="6.7109375" style="202" customWidth="1"/>
    <col min="4100" max="4100" width="8.5703125" style="202" customWidth="1"/>
    <col min="4101" max="4101" width="8.85546875" style="202" customWidth="1"/>
    <col min="4102" max="4102" width="9.7109375" style="202" customWidth="1"/>
    <col min="4103" max="4103" width="8.5703125" style="202" customWidth="1"/>
    <col min="4104" max="4104" width="7.7109375" style="202" customWidth="1"/>
    <col min="4105" max="4105" width="7.42578125" style="202" customWidth="1"/>
    <col min="4106" max="4106" width="8.140625" style="202" customWidth="1"/>
    <col min="4107" max="4108" width="7.85546875" style="202" customWidth="1"/>
    <col min="4109" max="4109" width="8.5703125" style="202" customWidth="1"/>
    <col min="4110" max="4110" width="7.7109375" style="202" customWidth="1"/>
    <col min="4111" max="4111" width="8.140625" style="202" customWidth="1"/>
    <col min="4112" max="4116" width="9.85546875" style="202" customWidth="1"/>
    <col min="4117" max="4117" width="15.140625" style="202" customWidth="1"/>
    <col min="4118" max="4134" width="9.85546875" style="202" customWidth="1"/>
    <col min="4135" max="4352" width="9.85546875" style="202"/>
    <col min="4353" max="4353" width="12.7109375" style="202" customWidth="1"/>
    <col min="4354" max="4354" width="6.7109375" style="202" bestFit="1" customWidth="1"/>
    <col min="4355" max="4355" width="6.7109375" style="202" customWidth="1"/>
    <col min="4356" max="4356" width="8.5703125" style="202" customWidth="1"/>
    <col min="4357" max="4357" width="8.85546875" style="202" customWidth="1"/>
    <col min="4358" max="4358" width="9.7109375" style="202" customWidth="1"/>
    <col min="4359" max="4359" width="8.5703125" style="202" customWidth="1"/>
    <col min="4360" max="4360" width="7.7109375" style="202" customWidth="1"/>
    <col min="4361" max="4361" width="7.42578125" style="202" customWidth="1"/>
    <col min="4362" max="4362" width="8.140625" style="202" customWidth="1"/>
    <col min="4363" max="4364" width="7.85546875" style="202" customWidth="1"/>
    <col min="4365" max="4365" width="8.5703125" style="202" customWidth="1"/>
    <col min="4366" max="4366" width="7.7109375" style="202" customWidth="1"/>
    <col min="4367" max="4367" width="8.140625" style="202" customWidth="1"/>
    <col min="4368" max="4372" width="9.85546875" style="202" customWidth="1"/>
    <col min="4373" max="4373" width="15.140625" style="202" customWidth="1"/>
    <col min="4374" max="4390" width="9.85546875" style="202" customWidth="1"/>
    <col min="4391" max="4608" width="9.85546875" style="202"/>
    <col min="4609" max="4609" width="12.7109375" style="202" customWidth="1"/>
    <col min="4610" max="4610" width="6.7109375" style="202" bestFit="1" customWidth="1"/>
    <col min="4611" max="4611" width="6.7109375" style="202" customWidth="1"/>
    <col min="4612" max="4612" width="8.5703125" style="202" customWidth="1"/>
    <col min="4613" max="4613" width="8.85546875" style="202" customWidth="1"/>
    <col min="4614" max="4614" width="9.7109375" style="202" customWidth="1"/>
    <col min="4615" max="4615" width="8.5703125" style="202" customWidth="1"/>
    <col min="4616" max="4616" width="7.7109375" style="202" customWidth="1"/>
    <col min="4617" max="4617" width="7.42578125" style="202" customWidth="1"/>
    <col min="4618" max="4618" width="8.140625" style="202" customWidth="1"/>
    <col min="4619" max="4620" width="7.85546875" style="202" customWidth="1"/>
    <col min="4621" max="4621" width="8.5703125" style="202" customWidth="1"/>
    <col min="4622" max="4622" width="7.7109375" style="202" customWidth="1"/>
    <col min="4623" max="4623" width="8.140625" style="202" customWidth="1"/>
    <col min="4624" max="4628" width="9.85546875" style="202" customWidth="1"/>
    <col min="4629" max="4629" width="15.140625" style="202" customWidth="1"/>
    <col min="4630" max="4646" width="9.85546875" style="202" customWidth="1"/>
    <col min="4647" max="4864" width="9.85546875" style="202"/>
    <col min="4865" max="4865" width="12.7109375" style="202" customWidth="1"/>
    <col min="4866" max="4866" width="6.7109375" style="202" bestFit="1" customWidth="1"/>
    <col min="4867" max="4867" width="6.7109375" style="202" customWidth="1"/>
    <col min="4868" max="4868" width="8.5703125" style="202" customWidth="1"/>
    <col min="4869" max="4869" width="8.85546875" style="202" customWidth="1"/>
    <col min="4870" max="4870" width="9.7109375" style="202" customWidth="1"/>
    <col min="4871" max="4871" width="8.5703125" style="202" customWidth="1"/>
    <col min="4872" max="4872" width="7.7109375" style="202" customWidth="1"/>
    <col min="4873" max="4873" width="7.42578125" style="202" customWidth="1"/>
    <col min="4874" max="4874" width="8.140625" style="202" customWidth="1"/>
    <col min="4875" max="4876" width="7.85546875" style="202" customWidth="1"/>
    <col min="4877" max="4877" width="8.5703125" style="202" customWidth="1"/>
    <col min="4878" max="4878" width="7.7109375" style="202" customWidth="1"/>
    <col min="4879" max="4879" width="8.140625" style="202" customWidth="1"/>
    <col min="4880" max="4884" width="9.85546875" style="202" customWidth="1"/>
    <col min="4885" max="4885" width="15.140625" style="202" customWidth="1"/>
    <col min="4886" max="4902" width="9.85546875" style="202" customWidth="1"/>
    <col min="4903" max="5120" width="9.85546875" style="202"/>
    <col min="5121" max="5121" width="12.7109375" style="202" customWidth="1"/>
    <col min="5122" max="5122" width="6.7109375" style="202" bestFit="1" customWidth="1"/>
    <col min="5123" max="5123" width="6.7109375" style="202" customWidth="1"/>
    <col min="5124" max="5124" width="8.5703125" style="202" customWidth="1"/>
    <col min="5125" max="5125" width="8.85546875" style="202" customWidth="1"/>
    <col min="5126" max="5126" width="9.7109375" style="202" customWidth="1"/>
    <col min="5127" max="5127" width="8.5703125" style="202" customWidth="1"/>
    <col min="5128" max="5128" width="7.7109375" style="202" customWidth="1"/>
    <col min="5129" max="5129" width="7.42578125" style="202" customWidth="1"/>
    <col min="5130" max="5130" width="8.140625" style="202" customWidth="1"/>
    <col min="5131" max="5132" width="7.85546875" style="202" customWidth="1"/>
    <col min="5133" max="5133" width="8.5703125" style="202" customWidth="1"/>
    <col min="5134" max="5134" width="7.7109375" style="202" customWidth="1"/>
    <col min="5135" max="5135" width="8.140625" style="202" customWidth="1"/>
    <col min="5136" max="5140" width="9.85546875" style="202" customWidth="1"/>
    <col min="5141" max="5141" width="15.140625" style="202" customWidth="1"/>
    <col min="5142" max="5158" width="9.85546875" style="202" customWidth="1"/>
    <col min="5159" max="5376" width="9.85546875" style="202"/>
    <col min="5377" max="5377" width="12.7109375" style="202" customWidth="1"/>
    <col min="5378" max="5378" width="6.7109375" style="202" bestFit="1" customWidth="1"/>
    <col min="5379" max="5379" width="6.7109375" style="202" customWidth="1"/>
    <col min="5380" max="5380" width="8.5703125" style="202" customWidth="1"/>
    <col min="5381" max="5381" width="8.85546875" style="202" customWidth="1"/>
    <col min="5382" max="5382" width="9.7109375" style="202" customWidth="1"/>
    <col min="5383" max="5383" width="8.5703125" style="202" customWidth="1"/>
    <col min="5384" max="5384" width="7.7109375" style="202" customWidth="1"/>
    <col min="5385" max="5385" width="7.42578125" style="202" customWidth="1"/>
    <col min="5386" max="5386" width="8.140625" style="202" customWidth="1"/>
    <col min="5387" max="5388" width="7.85546875" style="202" customWidth="1"/>
    <col min="5389" max="5389" width="8.5703125" style="202" customWidth="1"/>
    <col min="5390" max="5390" width="7.7109375" style="202" customWidth="1"/>
    <col min="5391" max="5391" width="8.140625" style="202" customWidth="1"/>
    <col min="5392" max="5396" width="9.85546875" style="202" customWidth="1"/>
    <col min="5397" max="5397" width="15.140625" style="202" customWidth="1"/>
    <col min="5398" max="5414" width="9.85546875" style="202" customWidth="1"/>
    <col min="5415" max="5632" width="9.85546875" style="202"/>
    <col min="5633" max="5633" width="12.7109375" style="202" customWidth="1"/>
    <col min="5634" max="5634" width="6.7109375" style="202" bestFit="1" customWidth="1"/>
    <col min="5635" max="5635" width="6.7109375" style="202" customWidth="1"/>
    <col min="5636" max="5636" width="8.5703125" style="202" customWidth="1"/>
    <col min="5637" max="5637" width="8.85546875" style="202" customWidth="1"/>
    <col min="5638" max="5638" width="9.7109375" style="202" customWidth="1"/>
    <col min="5639" max="5639" width="8.5703125" style="202" customWidth="1"/>
    <col min="5640" max="5640" width="7.7109375" style="202" customWidth="1"/>
    <col min="5641" max="5641" width="7.42578125" style="202" customWidth="1"/>
    <col min="5642" max="5642" width="8.140625" style="202" customWidth="1"/>
    <col min="5643" max="5644" width="7.85546875" style="202" customWidth="1"/>
    <col min="5645" max="5645" width="8.5703125" style="202" customWidth="1"/>
    <col min="5646" max="5646" width="7.7109375" style="202" customWidth="1"/>
    <col min="5647" max="5647" width="8.140625" style="202" customWidth="1"/>
    <col min="5648" max="5652" width="9.85546875" style="202" customWidth="1"/>
    <col min="5653" max="5653" width="15.140625" style="202" customWidth="1"/>
    <col min="5654" max="5670" width="9.85546875" style="202" customWidth="1"/>
    <col min="5671" max="5888" width="9.85546875" style="202"/>
    <col min="5889" max="5889" width="12.7109375" style="202" customWidth="1"/>
    <col min="5890" max="5890" width="6.7109375" style="202" bestFit="1" customWidth="1"/>
    <col min="5891" max="5891" width="6.7109375" style="202" customWidth="1"/>
    <col min="5892" max="5892" width="8.5703125" style="202" customWidth="1"/>
    <col min="5893" max="5893" width="8.85546875" style="202" customWidth="1"/>
    <col min="5894" max="5894" width="9.7109375" style="202" customWidth="1"/>
    <col min="5895" max="5895" width="8.5703125" style="202" customWidth="1"/>
    <col min="5896" max="5896" width="7.7109375" style="202" customWidth="1"/>
    <col min="5897" max="5897" width="7.42578125" style="202" customWidth="1"/>
    <col min="5898" max="5898" width="8.140625" style="202" customWidth="1"/>
    <col min="5899" max="5900" width="7.85546875" style="202" customWidth="1"/>
    <col min="5901" max="5901" width="8.5703125" style="202" customWidth="1"/>
    <col min="5902" max="5902" width="7.7109375" style="202" customWidth="1"/>
    <col min="5903" max="5903" width="8.140625" style="202" customWidth="1"/>
    <col min="5904" max="5908" width="9.85546875" style="202" customWidth="1"/>
    <col min="5909" max="5909" width="15.140625" style="202" customWidth="1"/>
    <col min="5910" max="5926" width="9.85546875" style="202" customWidth="1"/>
    <col min="5927" max="6144" width="9.85546875" style="202"/>
    <col min="6145" max="6145" width="12.7109375" style="202" customWidth="1"/>
    <col min="6146" max="6146" width="6.7109375" style="202" bestFit="1" customWidth="1"/>
    <col min="6147" max="6147" width="6.7109375" style="202" customWidth="1"/>
    <col min="6148" max="6148" width="8.5703125" style="202" customWidth="1"/>
    <col min="6149" max="6149" width="8.85546875" style="202" customWidth="1"/>
    <col min="6150" max="6150" width="9.7109375" style="202" customWidth="1"/>
    <col min="6151" max="6151" width="8.5703125" style="202" customWidth="1"/>
    <col min="6152" max="6152" width="7.7109375" style="202" customWidth="1"/>
    <col min="6153" max="6153" width="7.42578125" style="202" customWidth="1"/>
    <col min="6154" max="6154" width="8.140625" style="202" customWidth="1"/>
    <col min="6155" max="6156" width="7.85546875" style="202" customWidth="1"/>
    <col min="6157" max="6157" width="8.5703125" style="202" customWidth="1"/>
    <col min="6158" max="6158" width="7.7109375" style="202" customWidth="1"/>
    <col min="6159" max="6159" width="8.140625" style="202" customWidth="1"/>
    <col min="6160" max="6164" width="9.85546875" style="202" customWidth="1"/>
    <col min="6165" max="6165" width="15.140625" style="202" customWidth="1"/>
    <col min="6166" max="6182" width="9.85546875" style="202" customWidth="1"/>
    <col min="6183" max="6400" width="9.85546875" style="202"/>
    <col min="6401" max="6401" width="12.7109375" style="202" customWidth="1"/>
    <col min="6402" max="6402" width="6.7109375" style="202" bestFit="1" customWidth="1"/>
    <col min="6403" max="6403" width="6.7109375" style="202" customWidth="1"/>
    <col min="6404" max="6404" width="8.5703125" style="202" customWidth="1"/>
    <col min="6405" max="6405" width="8.85546875" style="202" customWidth="1"/>
    <col min="6406" max="6406" width="9.7109375" style="202" customWidth="1"/>
    <col min="6407" max="6407" width="8.5703125" style="202" customWidth="1"/>
    <col min="6408" max="6408" width="7.7109375" style="202" customWidth="1"/>
    <col min="6409" max="6409" width="7.42578125" style="202" customWidth="1"/>
    <col min="6410" max="6410" width="8.140625" style="202" customWidth="1"/>
    <col min="6411" max="6412" width="7.85546875" style="202" customWidth="1"/>
    <col min="6413" max="6413" width="8.5703125" style="202" customWidth="1"/>
    <col min="6414" max="6414" width="7.7109375" style="202" customWidth="1"/>
    <col min="6415" max="6415" width="8.140625" style="202" customWidth="1"/>
    <col min="6416" max="6420" width="9.85546875" style="202" customWidth="1"/>
    <col min="6421" max="6421" width="15.140625" style="202" customWidth="1"/>
    <col min="6422" max="6438" width="9.85546875" style="202" customWidth="1"/>
    <col min="6439" max="6656" width="9.85546875" style="202"/>
    <col min="6657" max="6657" width="12.7109375" style="202" customWidth="1"/>
    <col min="6658" max="6658" width="6.7109375" style="202" bestFit="1" customWidth="1"/>
    <col min="6659" max="6659" width="6.7109375" style="202" customWidth="1"/>
    <col min="6660" max="6660" width="8.5703125" style="202" customWidth="1"/>
    <col min="6661" max="6661" width="8.85546875" style="202" customWidth="1"/>
    <col min="6662" max="6662" width="9.7109375" style="202" customWidth="1"/>
    <col min="6663" max="6663" width="8.5703125" style="202" customWidth="1"/>
    <col min="6664" max="6664" width="7.7109375" style="202" customWidth="1"/>
    <col min="6665" max="6665" width="7.42578125" style="202" customWidth="1"/>
    <col min="6666" max="6666" width="8.140625" style="202" customWidth="1"/>
    <col min="6667" max="6668" width="7.85546875" style="202" customWidth="1"/>
    <col min="6669" max="6669" width="8.5703125" style="202" customWidth="1"/>
    <col min="6670" max="6670" width="7.7109375" style="202" customWidth="1"/>
    <col min="6671" max="6671" width="8.140625" style="202" customWidth="1"/>
    <col min="6672" max="6676" width="9.85546875" style="202" customWidth="1"/>
    <col min="6677" max="6677" width="15.140625" style="202" customWidth="1"/>
    <col min="6678" max="6694" width="9.85546875" style="202" customWidth="1"/>
    <col min="6695" max="6912" width="9.85546875" style="202"/>
    <col min="6913" max="6913" width="12.7109375" style="202" customWidth="1"/>
    <col min="6914" max="6914" width="6.7109375" style="202" bestFit="1" customWidth="1"/>
    <col min="6915" max="6915" width="6.7109375" style="202" customWidth="1"/>
    <col min="6916" max="6916" width="8.5703125" style="202" customWidth="1"/>
    <col min="6917" max="6917" width="8.85546875" style="202" customWidth="1"/>
    <col min="6918" max="6918" width="9.7109375" style="202" customWidth="1"/>
    <col min="6919" max="6919" width="8.5703125" style="202" customWidth="1"/>
    <col min="6920" max="6920" width="7.7109375" style="202" customWidth="1"/>
    <col min="6921" max="6921" width="7.42578125" style="202" customWidth="1"/>
    <col min="6922" max="6922" width="8.140625" style="202" customWidth="1"/>
    <col min="6923" max="6924" width="7.85546875" style="202" customWidth="1"/>
    <col min="6925" max="6925" width="8.5703125" style="202" customWidth="1"/>
    <col min="6926" max="6926" width="7.7109375" style="202" customWidth="1"/>
    <col min="6927" max="6927" width="8.140625" style="202" customWidth="1"/>
    <col min="6928" max="6932" width="9.85546875" style="202" customWidth="1"/>
    <col min="6933" max="6933" width="15.140625" style="202" customWidth="1"/>
    <col min="6934" max="6950" width="9.85546875" style="202" customWidth="1"/>
    <col min="6951" max="7168" width="9.85546875" style="202"/>
    <col min="7169" max="7169" width="12.7109375" style="202" customWidth="1"/>
    <col min="7170" max="7170" width="6.7109375" style="202" bestFit="1" customWidth="1"/>
    <col min="7171" max="7171" width="6.7109375" style="202" customWidth="1"/>
    <col min="7172" max="7172" width="8.5703125" style="202" customWidth="1"/>
    <col min="7173" max="7173" width="8.85546875" style="202" customWidth="1"/>
    <col min="7174" max="7174" width="9.7109375" style="202" customWidth="1"/>
    <col min="7175" max="7175" width="8.5703125" style="202" customWidth="1"/>
    <col min="7176" max="7176" width="7.7109375" style="202" customWidth="1"/>
    <col min="7177" max="7177" width="7.42578125" style="202" customWidth="1"/>
    <col min="7178" max="7178" width="8.140625" style="202" customWidth="1"/>
    <col min="7179" max="7180" width="7.85546875" style="202" customWidth="1"/>
    <col min="7181" max="7181" width="8.5703125" style="202" customWidth="1"/>
    <col min="7182" max="7182" width="7.7109375" style="202" customWidth="1"/>
    <col min="7183" max="7183" width="8.140625" style="202" customWidth="1"/>
    <col min="7184" max="7188" width="9.85546875" style="202" customWidth="1"/>
    <col min="7189" max="7189" width="15.140625" style="202" customWidth="1"/>
    <col min="7190" max="7206" width="9.85546875" style="202" customWidth="1"/>
    <col min="7207" max="7424" width="9.85546875" style="202"/>
    <col min="7425" max="7425" width="12.7109375" style="202" customWidth="1"/>
    <col min="7426" max="7426" width="6.7109375" style="202" bestFit="1" customWidth="1"/>
    <col min="7427" max="7427" width="6.7109375" style="202" customWidth="1"/>
    <col min="7428" max="7428" width="8.5703125" style="202" customWidth="1"/>
    <col min="7429" max="7429" width="8.85546875" style="202" customWidth="1"/>
    <col min="7430" max="7430" width="9.7109375" style="202" customWidth="1"/>
    <col min="7431" max="7431" width="8.5703125" style="202" customWidth="1"/>
    <col min="7432" max="7432" width="7.7109375" style="202" customWidth="1"/>
    <col min="7433" max="7433" width="7.42578125" style="202" customWidth="1"/>
    <col min="7434" max="7434" width="8.140625" style="202" customWidth="1"/>
    <col min="7435" max="7436" width="7.85546875" style="202" customWidth="1"/>
    <col min="7437" max="7437" width="8.5703125" style="202" customWidth="1"/>
    <col min="7438" max="7438" width="7.7109375" style="202" customWidth="1"/>
    <col min="7439" max="7439" width="8.140625" style="202" customWidth="1"/>
    <col min="7440" max="7444" width="9.85546875" style="202" customWidth="1"/>
    <col min="7445" max="7445" width="15.140625" style="202" customWidth="1"/>
    <col min="7446" max="7462" width="9.85546875" style="202" customWidth="1"/>
    <col min="7463" max="7680" width="9.85546875" style="202"/>
    <col min="7681" max="7681" width="12.7109375" style="202" customWidth="1"/>
    <col min="7682" max="7682" width="6.7109375" style="202" bestFit="1" customWidth="1"/>
    <col min="7683" max="7683" width="6.7109375" style="202" customWidth="1"/>
    <col min="7684" max="7684" width="8.5703125" style="202" customWidth="1"/>
    <col min="7685" max="7685" width="8.85546875" style="202" customWidth="1"/>
    <col min="7686" max="7686" width="9.7109375" style="202" customWidth="1"/>
    <col min="7687" max="7687" width="8.5703125" style="202" customWidth="1"/>
    <col min="7688" max="7688" width="7.7109375" style="202" customWidth="1"/>
    <col min="7689" max="7689" width="7.42578125" style="202" customWidth="1"/>
    <col min="7690" max="7690" width="8.140625" style="202" customWidth="1"/>
    <col min="7691" max="7692" width="7.85546875" style="202" customWidth="1"/>
    <col min="7693" max="7693" width="8.5703125" style="202" customWidth="1"/>
    <col min="7694" max="7694" width="7.7109375" style="202" customWidth="1"/>
    <col min="7695" max="7695" width="8.140625" style="202" customWidth="1"/>
    <col min="7696" max="7700" width="9.85546875" style="202" customWidth="1"/>
    <col min="7701" max="7701" width="15.140625" style="202" customWidth="1"/>
    <col min="7702" max="7718" width="9.85546875" style="202" customWidth="1"/>
    <col min="7719" max="7936" width="9.85546875" style="202"/>
    <col min="7937" max="7937" width="12.7109375" style="202" customWidth="1"/>
    <col min="7938" max="7938" width="6.7109375" style="202" bestFit="1" customWidth="1"/>
    <col min="7939" max="7939" width="6.7109375" style="202" customWidth="1"/>
    <col min="7940" max="7940" width="8.5703125" style="202" customWidth="1"/>
    <col min="7941" max="7941" width="8.85546875" style="202" customWidth="1"/>
    <col min="7942" max="7942" width="9.7109375" style="202" customWidth="1"/>
    <col min="7943" max="7943" width="8.5703125" style="202" customWidth="1"/>
    <col min="7944" max="7944" width="7.7109375" style="202" customWidth="1"/>
    <col min="7945" max="7945" width="7.42578125" style="202" customWidth="1"/>
    <col min="7946" max="7946" width="8.140625" style="202" customWidth="1"/>
    <col min="7947" max="7948" width="7.85546875" style="202" customWidth="1"/>
    <col min="7949" max="7949" width="8.5703125" style="202" customWidth="1"/>
    <col min="7950" max="7950" width="7.7109375" style="202" customWidth="1"/>
    <col min="7951" max="7951" width="8.140625" style="202" customWidth="1"/>
    <col min="7952" max="7956" width="9.85546875" style="202" customWidth="1"/>
    <col min="7957" max="7957" width="15.140625" style="202" customWidth="1"/>
    <col min="7958" max="7974" width="9.85546875" style="202" customWidth="1"/>
    <col min="7975" max="8192" width="9.85546875" style="202"/>
    <col min="8193" max="8193" width="12.7109375" style="202" customWidth="1"/>
    <col min="8194" max="8194" width="6.7109375" style="202" bestFit="1" customWidth="1"/>
    <col min="8195" max="8195" width="6.7109375" style="202" customWidth="1"/>
    <col min="8196" max="8196" width="8.5703125" style="202" customWidth="1"/>
    <col min="8197" max="8197" width="8.85546875" style="202" customWidth="1"/>
    <col min="8198" max="8198" width="9.7109375" style="202" customWidth="1"/>
    <col min="8199" max="8199" width="8.5703125" style="202" customWidth="1"/>
    <col min="8200" max="8200" width="7.7109375" style="202" customWidth="1"/>
    <col min="8201" max="8201" width="7.42578125" style="202" customWidth="1"/>
    <col min="8202" max="8202" width="8.140625" style="202" customWidth="1"/>
    <col min="8203" max="8204" width="7.85546875" style="202" customWidth="1"/>
    <col min="8205" max="8205" width="8.5703125" style="202" customWidth="1"/>
    <col min="8206" max="8206" width="7.7109375" style="202" customWidth="1"/>
    <col min="8207" max="8207" width="8.140625" style="202" customWidth="1"/>
    <col min="8208" max="8212" width="9.85546875" style="202" customWidth="1"/>
    <col min="8213" max="8213" width="15.140625" style="202" customWidth="1"/>
    <col min="8214" max="8230" width="9.85546875" style="202" customWidth="1"/>
    <col min="8231" max="8448" width="9.85546875" style="202"/>
    <col min="8449" max="8449" width="12.7109375" style="202" customWidth="1"/>
    <col min="8450" max="8450" width="6.7109375" style="202" bestFit="1" customWidth="1"/>
    <col min="8451" max="8451" width="6.7109375" style="202" customWidth="1"/>
    <col min="8452" max="8452" width="8.5703125" style="202" customWidth="1"/>
    <col min="8453" max="8453" width="8.85546875" style="202" customWidth="1"/>
    <col min="8454" max="8454" width="9.7109375" style="202" customWidth="1"/>
    <col min="8455" max="8455" width="8.5703125" style="202" customWidth="1"/>
    <col min="8456" max="8456" width="7.7109375" style="202" customWidth="1"/>
    <col min="8457" max="8457" width="7.42578125" style="202" customWidth="1"/>
    <col min="8458" max="8458" width="8.140625" style="202" customWidth="1"/>
    <col min="8459" max="8460" width="7.85546875" style="202" customWidth="1"/>
    <col min="8461" max="8461" width="8.5703125" style="202" customWidth="1"/>
    <col min="8462" max="8462" width="7.7109375" style="202" customWidth="1"/>
    <col min="8463" max="8463" width="8.140625" style="202" customWidth="1"/>
    <col min="8464" max="8468" width="9.85546875" style="202" customWidth="1"/>
    <col min="8469" max="8469" width="15.140625" style="202" customWidth="1"/>
    <col min="8470" max="8486" width="9.85546875" style="202" customWidth="1"/>
    <col min="8487" max="8704" width="9.85546875" style="202"/>
    <col min="8705" max="8705" width="12.7109375" style="202" customWidth="1"/>
    <col min="8706" max="8706" width="6.7109375" style="202" bestFit="1" customWidth="1"/>
    <col min="8707" max="8707" width="6.7109375" style="202" customWidth="1"/>
    <col min="8708" max="8708" width="8.5703125" style="202" customWidth="1"/>
    <col min="8709" max="8709" width="8.85546875" style="202" customWidth="1"/>
    <col min="8710" max="8710" width="9.7109375" style="202" customWidth="1"/>
    <col min="8711" max="8711" width="8.5703125" style="202" customWidth="1"/>
    <col min="8712" max="8712" width="7.7109375" style="202" customWidth="1"/>
    <col min="8713" max="8713" width="7.42578125" style="202" customWidth="1"/>
    <col min="8714" max="8714" width="8.140625" style="202" customWidth="1"/>
    <col min="8715" max="8716" width="7.85546875" style="202" customWidth="1"/>
    <col min="8717" max="8717" width="8.5703125" style="202" customWidth="1"/>
    <col min="8718" max="8718" width="7.7109375" style="202" customWidth="1"/>
    <col min="8719" max="8719" width="8.140625" style="202" customWidth="1"/>
    <col min="8720" max="8724" width="9.85546875" style="202" customWidth="1"/>
    <col min="8725" max="8725" width="15.140625" style="202" customWidth="1"/>
    <col min="8726" max="8742" width="9.85546875" style="202" customWidth="1"/>
    <col min="8743" max="8960" width="9.85546875" style="202"/>
    <col min="8961" max="8961" width="12.7109375" style="202" customWidth="1"/>
    <col min="8962" max="8962" width="6.7109375" style="202" bestFit="1" customWidth="1"/>
    <col min="8963" max="8963" width="6.7109375" style="202" customWidth="1"/>
    <col min="8964" max="8964" width="8.5703125" style="202" customWidth="1"/>
    <col min="8965" max="8965" width="8.85546875" style="202" customWidth="1"/>
    <col min="8966" max="8966" width="9.7109375" style="202" customWidth="1"/>
    <col min="8967" max="8967" width="8.5703125" style="202" customWidth="1"/>
    <col min="8968" max="8968" width="7.7109375" style="202" customWidth="1"/>
    <col min="8969" max="8969" width="7.42578125" style="202" customWidth="1"/>
    <col min="8970" max="8970" width="8.140625" style="202" customWidth="1"/>
    <col min="8971" max="8972" width="7.85546875" style="202" customWidth="1"/>
    <col min="8973" max="8973" width="8.5703125" style="202" customWidth="1"/>
    <col min="8974" max="8974" width="7.7109375" style="202" customWidth="1"/>
    <col min="8975" max="8975" width="8.140625" style="202" customWidth="1"/>
    <col min="8976" max="8980" width="9.85546875" style="202" customWidth="1"/>
    <col min="8981" max="8981" width="15.140625" style="202" customWidth="1"/>
    <col min="8982" max="8998" width="9.85546875" style="202" customWidth="1"/>
    <col min="8999" max="9216" width="9.85546875" style="202"/>
    <col min="9217" max="9217" width="12.7109375" style="202" customWidth="1"/>
    <col min="9218" max="9218" width="6.7109375" style="202" bestFit="1" customWidth="1"/>
    <col min="9219" max="9219" width="6.7109375" style="202" customWidth="1"/>
    <col min="9220" max="9220" width="8.5703125" style="202" customWidth="1"/>
    <col min="9221" max="9221" width="8.85546875" style="202" customWidth="1"/>
    <col min="9222" max="9222" width="9.7109375" style="202" customWidth="1"/>
    <col min="9223" max="9223" width="8.5703125" style="202" customWidth="1"/>
    <col min="9224" max="9224" width="7.7109375" style="202" customWidth="1"/>
    <col min="9225" max="9225" width="7.42578125" style="202" customWidth="1"/>
    <col min="9226" max="9226" width="8.140625" style="202" customWidth="1"/>
    <col min="9227" max="9228" width="7.85546875" style="202" customWidth="1"/>
    <col min="9229" max="9229" width="8.5703125" style="202" customWidth="1"/>
    <col min="9230" max="9230" width="7.7109375" style="202" customWidth="1"/>
    <col min="9231" max="9231" width="8.140625" style="202" customWidth="1"/>
    <col min="9232" max="9236" width="9.85546875" style="202" customWidth="1"/>
    <col min="9237" max="9237" width="15.140625" style="202" customWidth="1"/>
    <col min="9238" max="9254" width="9.85546875" style="202" customWidth="1"/>
    <col min="9255" max="9472" width="9.85546875" style="202"/>
    <col min="9473" max="9473" width="12.7109375" style="202" customWidth="1"/>
    <col min="9474" max="9474" width="6.7109375" style="202" bestFit="1" customWidth="1"/>
    <col min="9475" max="9475" width="6.7109375" style="202" customWidth="1"/>
    <col min="9476" max="9476" width="8.5703125" style="202" customWidth="1"/>
    <col min="9477" max="9477" width="8.85546875" style="202" customWidth="1"/>
    <col min="9478" max="9478" width="9.7109375" style="202" customWidth="1"/>
    <col min="9479" max="9479" width="8.5703125" style="202" customWidth="1"/>
    <col min="9480" max="9480" width="7.7109375" style="202" customWidth="1"/>
    <col min="9481" max="9481" width="7.42578125" style="202" customWidth="1"/>
    <col min="9482" max="9482" width="8.140625" style="202" customWidth="1"/>
    <col min="9483" max="9484" width="7.85546875" style="202" customWidth="1"/>
    <col min="9485" max="9485" width="8.5703125" style="202" customWidth="1"/>
    <col min="9486" max="9486" width="7.7109375" style="202" customWidth="1"/>
    <col min="9487" max="9487" width="8.140625" style="202" customWidth="1"/>
    <col min="9488" max="9492" width="9.85546875" style="202" customWidth="1"/>
    <col min="9493" max="9493" width="15.140625" style="202" customWidth="1"/>
    <col min="9494" max="9510" width="9.85546875" style="202" customWidth="1"/>
    <col min="9511" max="9728" width="9.85546875" style="202"/>
    <col min="9729" max="9729" width="12.7109375" style="202" customWidth="1"/>
    <col min="9730" max="9730" width="6.7109375" style="202" bestFit="1" customWidth="1"/>
    <col min="9731" max="9731" width="6.7109375" style="202" customWidth="1"/>
    <col min="9732" max="9732" width="8.5703125" style="202" customWidth="1"/>
    <col min="9733" max="9733" width="8.85546875" style="202" customWidth="1"/>
    <col min="9734" max="9734" width="9.7109375" style="202" customWidth="1"/>
    <col min="9735" max="9735" width="8.5703125" style="202" customWidth="1"/>
    <col min="9736" max="9736" width="7.7109375" style="202" customWidth="1"/>
    <col min="9737" max="9737" width="7.42578125" style="202" customWidth="1"/>
    <col min="9738" max="9738" width="8.140625" style="202" customWidth="1"/>
    <col min="9739" max="9740" width="7.85546875" style="202" customWidth="1"/>
    <col min="9741" max="9741" width="8.5703125" style="202" customWidth="1"/>
    <col min="9742" max="9742" width="7.7109375" style="202" customWidth="1"/>
    <col min="9743" max="9743" width="8.140625" style="202" customWidth="1"/>
    <col min="9744" max="9748" width="9.85546875" style="202" customWidth="1"/>
    <col min="9749" max="9749" width="15.140625" style="202" customWidth="1"/>
    <col min="9750" max="9766" width="9.85546875" style="202" customWidth="1"/>
    <col min="9767" max="9984" width="9.85546875" style="202"/>
    <col min="9985" max="9985" width="12.7109375" style="202" customWidth="1"/>
    <col min="9986" max="9986" width="6.7109375" style="202" bestFit="1" customWidth="1"/>
    <col min="9987" max="9987" width="6.7109375" style="202" customWidth="1"/>
    <col min="9988" max="9988" width="8.5703125" style="202" customWidth="1"/>
    <col min="9989" max="9989" width="8.85546875" style="202" customWidth="1"/>
    <col min="9990" max="9990" width="9.7109375" style="202" customWidth="1"/>
    <col min="9991" max="9991" width="8.5703125" style="202" customWidth="1"/>
    <col min="9992" max="9992" width="7.7109375" style="202" customWidth="1"/>
    <col min="9993" max="9993" width="7.42578125" style="202" customWidth="1"/>
    <col min="9994" max="9994" width="8.140625" style="202" customWidth="1"/>
    <col min="9995" max="9996" width="7.85546875" style="202" customWidth="1"/>
    <col min="9997" max="9997" width="8.5703125" style="202" customWidth="1"/>
    <col min="9998" max="9998" width="7.7109375" style="202" customWidth="1"/>
    <col min="9999" max="9999" width="8.140625" style="202" customWidth="1"/>
    <col min="10000" max="10004" width="9.85546875" style="202" customWidth="1"/>
    <col min="10005" max="10005" width="15.140625" style="202" customWidth="1"/>
    <col min="10006" max="10022" width="9.85546875" style="202" customWidth="1"/>
    <col min="10023" max="10240" width="9.85546875" style="202"/>
    <col min="10241" max="10241" width="12.7109375" style="202" customWidth="1"/>
    <col min="10242" max="10242" width="6.7109375" style="202" bestFit="1" customWidth="1"/>
    <col min="10243" max="10243" width="6.7109375" style="202" customWidth="1"/>
    <col min="10244" max="10244" width="8.5703125" style="202" customWidth="1"/>
    <col min="10245" max="10245" width="8.85546875" style="202" customWidth="1"/>
    <col min="10246" max="10246" width="9.7109375" style="202" customWidth="1"/>
    <col min="10247" max="10247" width="8.5703125" style="202" customWidth="1"/>
    <col min="10248" max="10248" width="7.7109375" style="202" customWidth="1"/>
    <col min="10249" max="10249" width="7.42578125" style="202" customWidth="1"/>
    <col min="10250" max="10250" width="8.140625" style="202" customWidth="1"/>
    <col min="10251" max="10252" width="7.85546875" style="202" customWidth="1"/>
    <col min="10253" max="10253" width="8.5703125" style="202" customWidth="1"/>
    <col min="10254" max="10254" width="7.7109375" style="202" customWidth="1"/>
    <col min="10255" max="10255" width="8.140625" style="202" customWidth="1"/>
    <col min="10256" max="10260" width="9.85546875" style="202" customWidth="1"/>
    <col min="10261" max="10261" width="15.140625" style="202" customWidth="1"/>
    <col min="10262" max="10278" width="9.85546875" style="202" customWidth="1"/>
    <col min="10279" max="10496" width="9.85546875" style="202"/>
    <col min="10497" max="10497" width="12.7109375" style="202" customWidth="1"/>
    <col min="10498" max="10498" width="6.7109375" style="202" bestFit="1" customWidth="1"/>
    <col min="10499" max="10499" width="6.7109375" style="202" customWidth="1"/>
    <col min="10500" max="10500" width="8.5703125" style="202" customWidth="1"/>
    <col min="10501" max="10501" width="8.85546875" style="202" customWidth="1"/>
    <col min="10502" max="10502" width="9.7109375" style="202" customWidth="1"/>
    <col min="10503" max="10503" width="8.5703125" style="202" customWidth="1"/>
    <col min="10504" max="10504" width="7.7109375" style="202" customWidth="1"/>
    <col min="10505" max="10505" width="7.42578125" style="202" customWidth="1"/>
    <col min="10506" max="10506" width="8.140625" style="202" customWidth="1"/>
    <col min="10507" max="10508" width="7.85546875" style="202" customWidth="1"/>
    <col min="10509" max="10509" width="8.5703125" style="202" customWidth="1"/>
    <col min="10510" max="10510" width="7.7109375" style="202" customWidth="1"/>
    <col min="10511" max="10511" width="8.140625" style="202" customWidth="1"/>
    <col min="10512" max="10516" width="9.85546875" style="202" customWidth="1"/>
    <col min="10517" max="10517" width="15.140625" style="202" customWidth="1"/>
    <col min="10518" max="10534" width="9.85546875" style="202" customWidth="1"/>
    <col min="10535" max="10752" width="9.85546875" style="202"/>
    <col min="10753" max="10753" width="12.7109375" style="202" customWidth="1"/>
    <col min="10754" max="10754" width="6.7109375" style="202" bestFit="1" customWidth="1"/>
    <col min="10755" max="10755" width="6.7109375" style="202" customWidth="1"/>
    <col min="10756" max="10756" width="8.5703125" style="202" customWidth="1"/>
    <col min="10757" max="10757" width="8.85546875" style="202" customWidth="1"/>
    <col min="10758" max="10758" width="9.7109375" style="202" customWidth="1"/>
    <col min="10759" max="10759" width="8.5703125" style="202" customWidth="1"/>
    <col min="10760" max="10760" width="7.7109375" style="202" customWidth="1"/>
    <col min="10761" max="10761" width="7.42578125" style="202" customWidth="1"/>
    <col min="10762" max="10762" width="8.140625" style="202" customWidth="1"/>
    <col min="10763" max="10764" width="7.85546875" style="202" customWidth="1"/>
    <col min="10765" max="10765" width="8.5703125" style="202" customWidth="1"/>
    <col min="10766" max="10766" width="7.7109375" style="202" customWidth="1"/>
    <col min="10767" max="10767" width="8.140625" style="202" customWidth="1"/>
    <col min="10768" max="10772" width="9.85546875" style="202" customWidth="1"/>
    <col min="10773" max="10773" width="15.140625" style="202" customWidth="1"/>
    <col min="10774" max="10790" width="9.85546875" style="202" customWidth="1"/>
    <col min="10791" max="11008" width="9.85546875" style="202"/>
    <col min="11009" max="11009" width="12.7109375" style="202" customWidth="1"/>
    <col min="11010" max="11010" width="6.7109375" style="202" bestFit="1" customWidth="1"/>
    <col min="11011" max="11011" width="6.7109375" style="202" customWidth="1"/>
    <col min="11012" max="11012" width="8.5703125" style="202" customWidth="1"/>
    <col min="11013" max="11013" width="8.85546875" style="202" customWidth="1"/>
    <col min="11014" max="11014" width="9.7109375" style="202" customWidth="1"/>
    <col min="11015" max="11015" width="8.5703125" style="202" customWidth="1"/>
    <col min="11016" max="11016" width="7.7109375" style="202" customWidth="1"/>
    <col min="11017" max="11017" width="7.42578125" style="202" customWidth="1"/>
    <col min="11018" max="11018" width="8.140625" style="202" customWidth="1"/>
    <col min="11019" max="11020" width="7.85546875" style="202" customWidth="1"/>
    <col min="11021" max="11021" width="8.5703125" style="202" customWidth="1"/>
    <col min="11022" max="11022" width="7.7109375" style="202" customWidth="1"/>
    <col min="11023" max="11023" width="8.140625" style="202" customWidth="1"/>
    <col min="11024" max="11028" width="9.85546875" style="202" customWidth="1"/>
    <col min="11029" max="11029" width="15.140625" style="202" customWidth="1"/>
    <col min="11030" max="11046" width="9.85546875" style="202" customWidth="1"/>
    <col min="11047" max="11264" width="9.85546875" style="202"/>
    <col min="11265" max="11265" width="12.7109375" style="202" customWidth="1"/>
    <col min="11266" max="11266" width="6.7109375" style="202" bestFit="1" customWidth="1"/>
    <col min="11267" max="11267" width="6.7109375" style="202" customWidth="1"/>
    <col min="11268" max="11268" width="8.5703125" style="202" customWidth="1"/>
    <col min="11269" max="11269" width="8.85546875" style="202" customWidth="1"/>
    <col min="11270" max="11270" width="9.7109375" style="202" customWidth="1"/>
    <col min="11271" max="11271" width="8.5703125" style="202" customWidth="1"/>
    <col min="11272" max="11272" width="7.7109375" style="202" customWidth="1"/>
    <col min="11273" max="11273" width="7.42578125" style="202" customWidth="1"/>
    <col min="11274" max="11274" width="8.140625" style="202" customWidth="1"/>
    <col min="11275" max="11276" width="7.85546875" style="202" customWidth="1"/>
    <col min="11277" max="11277" width="8.5703125" style="202" customWidth="1"/>
    <col min="11278" max="11278" width="7.7109375" style="202" customWidth="1"/>
    <col min="11279" max="11279" width="8.140625" style="202" customWidth="1"/>
    <col min="11280" max="11284" width="9.85546875" style="202" customWidth="1"/>
    <col min="11285" max="11285" width="15.140625" style="202" customWidth="1"/>
    <col min="11286" max="11302" width="9.85546875" style="202" customWidth="1"/>
    <col min="11303" max="11520" width="9.85546875" style="202"/>
    <col min="11521" max="11521" width="12.7109375" style="202" customWidth="1"/>
    <col min="11522" max="11522" width="6.7109375" style="202" bestFit="1" customWidth="1"/>
    <col min="11523" max="11523" width="6.7109375" style="202" customWidth="1"/>
    <col min="11524" max="11524" width="8.5703125" style="202" customWidth="1"/>
    <col min="11525" max="11525" width="8.85546875" style="202" customWidth="1"/>
    <col min="11526" max="11526" width="9.7109375" style="202" customWidth="1"/>
    <col min="11527" max="11527" width="8.5703125" style="202" customWidth="1"/>
    <col min="11528" max="11528" width="7.7109375" style="202" customWidth="1"/>
    <col min="11529" max="11529" width="7.42578125" style="202" customWidth="1"/>
    <col min="11530" max="11530" width="8.140625" style="202" customWidth="1"/>
    <col min="11531" max="11532" width="7.85546875" style="202" customWidth="1"/>
    <col min="11533" max="11533" width="8.5703125" style="202" customWidth="1"/>
    <col min="11534" max="11534" width="7.7109375" style="202" customWidth="1"/>
    <col min="11535" max="11535" width="8.140625" style="202" customWidth="1"/>
    <col min="11536" max="11540" width="9.85546875" style="202" customWidth="1"/>
    <col min="11541" max="11541" width="15.140625" style="202" customWidth="1"/>
    <col min="11542" max="11558" width="9.85546875" style="202" customWidth="1"/>
    <col min="11559" max="11776" width="9.85546875" style="202"/>
    <col min="11777" max="11777" width="12.7109375" style="202" customWidth="1"/>
    <col min="11778" max="11778" width="6.7109375" style="202" bestFit="1" customWidth="1"/>
    <col min="11779" max="11779" width="6.7109375" style="202" customWidth="1"/>
    <col min="11780" max="11780" width="8.5703125" style="202" customWidth="1"/>
    <col min="11781" max="11781" width="8.85546875" style="202" customWidth="1"/>
    <col min="11782" max="11782" width="9.7109375" style="202" customWidth="1"/>
    <col min="11783" max="11783" width="8.5703125" style="202" customWidth="1"/>
    <col min="11784" max="11784" width="7.7109375" style="202" customWidth="1"/>
    <col min="11785" max="11785" width="7.42578125" style="202" customWidth="1"/>
    <col min="11786" max="11786" width="8.140625" style="202" customWidth="1"/>
    <col min="11787" max="11788" width="7.85546875" style="202" customWidth="1"/>
    <col min="11789" max="11789" width="8.5703125" style="202" customWidth="1"/>
    <col min="11790" max="11790" width="7.7109375" style="202" customWidth="1"/>
    <col min="11791" max="11791" width="8.140625" style="202" customWidth="1"/>
    <col min="11792" max="11796" width="9.85546875" style="202" customWidth="1"/>
    <col min="11797" max="11797" width="15.140625" style="202" customWidth="1"/>
    <col min="11798" max="11814" width="9.85546875" style="202" customWidth="1"/>
    <col min="11815" max="12032" width="9.85546875" style="202"/>
    <col min="12033" max="12033" width="12.7109375" style="202" customWidth="1"/>
    <col min="12034" max="12034" width="6.7109375" style="202" bestFit="1" customWidth="1"/>
    <col min="12035" max="12035" width="6.7109375" style="202" customWidth="1"/>
    <col min="12036" max="12036" width="8.5703125" style="202" customWidth="1"/>
    <col min="12037" max="12037" width="8.85546875" style="202" customWidth="1"/>
    <col min="12038" max="12038" width="9.7109375" style="202" customWidth="1"/>
    <col min="12039" max="12039" width="8.5703125" style="202" customWidth="1"/>
    <col min="12040" max="12040" width="7.7109375" style="202" customWidth="1"/>
    <col min="12041" max="12041" width="7.42578125" style="202" customWidth="1"/>
    <col min="12042" max="12042" width="8.140625" style="202" customWidth="1"/>
    <col min="12043" max="12044" width="7.85546875" style="202" customWidth="1"/>
    <col min="12045" max="12045" width="8.5703125" style="202" customWidth="1"/>
    <col min="12046" max="12046" width="7.7109375" style="202" customWidth="1"/>
    <col min="12047" max="12047" width="8.140625" style="202" customWidth="1"/>
    <col min="12048" max="12052" width="9.85546875" style="202" customWidth="1"/>
    <col min="12053" max="12053" width="15.140625" style="202" customWidth="1"/>
    <col min="12054" max="12070" width="9.85546875" style="202" customWidth="1"/>
    <col min="12071" max="12288" width="9.85546875" style="202"/>
    <col min="12289" max="12289" width="12.7109375" style="202" customWidth="1"/>
    <col min="12290" max="12290" width="6.7109375" style="202" bestFit="1" customWidth="1"/>
    <col min="12291" max="12291" width="6.7109375" style="202" customWidth="1"/>
    <col min="12292" max="12292" width="8.5703125" style="202" customWidth="1"/>
    <col min="12293" max="12293" width="8.85546875" style="202" customWidth="1"/>
    <col min="12294" max="12294" width="9.7109375" style="202" customWidth="1"/>
    <col min="12295" max="12295" width="8.5703125" style="202" customWidth="1"/>
    <col min="12296" max="12296" width="7.7109375" style="202" customWidth="1"/>
    <col min="12297" max="12297" width="7.42578125" style="202" customWidth="1"/>
    <col min="12298" max="12298" width="8.140625" style="202" customWidth="1"/>
    <col min="12299" max="12300" width="7.85546875" style="202" customWidth="1"/>
    <col min="12301" max="12301" width="8.5703125" style="202" customWidth="1"/>
    <col min="12302" max="12302" width="7.7109375" style="202" customWidth="1"/>
    <col min="12303" max="12303" width="8.140625" style="202" customWidth="1"/>
    <col min="12304" max="12308" width="9.85546875" style="202" customWidth="1"/>
    <col min="12309" max="12309" width="15.140625" style="202" customWidth="1"/>
    <col min="12310" max="12326" width="9.85546875" style="202" customWidth="1"/>
    <col min="12327" max="12544" width="9.85546875" style="202"/>
    <col min="12545" max="12545" width="12.7109375" style="202" customWidth="1"/>
    <col min="12546" max="12546" width="6.7109375" style="202" bestFit="1" customWidth="1"/>
    <col min="12547" max="12547" width="6.7109375" style="202" customWidth="1"/>
    <col min="12548" max="12548" width="8.5703125" style="202" customWidth="1"/>
    <col min="12549" max="12549" width="8.85546875" style="202" customWidth="1"/>
    <col min="12550" max="12550" width="9.7109375" style="202" customWidth="1"/>
    <col min="12551" max="12551" width="8.5703125" style="202" customWidth="1"/>
    <col min="12552" max="12552" width="7.7109375" style="202" customWidth="1"/>
    <col min="12553" max="12553" width="7.42578125" style="202" customWidth="1"/>
    <col min="12554" max="12554" width="8.140625" style="202" customWidth="1"/>
    <col min="12555" max="12556" width="7.85546875" style="202" customWidth="1"/>
    <col min="12557" max="12557" width="8.5703125" style="202" customWidth="1"/>
    <col min="12558" max="12558" width="7.7109375" style="202" customWidth="1"/>
    <col min="12559" max="12559" width="8.140625" style="202" customWidth="1"/>
    <col min="12560" max="12564" width="9.85546875" style="202" customWidth="1"/>
    <col min="12565" max="12565" width="15.140625" style="202" customWidth="1"/>
    <col min="12566" max="12582" width="9.85546875" style="202" customWidth="1"/>
    <col min="12583" max="12800" width="9.85546875" style="202"/>
    <col min="12801" max="12801" width="12.7109375" style="202" customWidth="1"/>
    <col min="12802" max="12802" width="6.7109375" style="202" bestFit="1" customWidth="1"/>
    <col min="12803" max="12803" width="6.7109375" style="202" customWidth="1"/>
    <col min="12804" max="12804" width="8.5703125" style="202" customWidth="1"/>
    <col min="12805" max="12805" width="8.85546875" style="202" customWidth="1"/>
    <col min="12806" max="12806" width="9.7109375" style="202" customWidth="1"/>
    <col min="12807" max="12807" width="8.5703125" style="202" customWidth="1"/>
    <col min="12808" max="12808" width="7.7109375" style="202" customWidth="1"/>
    <col min="12809" max="12809" width="7.42578125" style="202" customWidth="1"/>
    <col min="12810" max="12810" width="8.140625" style="202" customWidth="1"/>
    <col min="12811" max="12812" width="7.85546875" style="202" customWidth="1"/>
    <col min="12813" max="12813" width="8.5703125" style="202" customWidth="1"/>
    <col min="12814" max="12814" width="7.7109375" style="202" customWidth="1"/>
    <col min="12815" max="12815" width="8.140625" style="202" customWidth="1"/>
    <col min="12816" max="12820" width="9.85546875" style="202" customWidth="1"/>
    <col min="12821" max="12821" width="15.140625" style="202" customWidth="1"/>
    <col min="12822" max="12838" width="9.85546875" style="202" customWidth="1"/>
    <col min="12839" max="13056" width="9.85546875" style="202"/>
    <col min="13057" max="13057" width="12.7109375" style="202" customWidth="1"/>
    <col min="13058" max="13058" width="6.7109375" style="202" bestFit="1" customWidth="1"/>
    <col min="13059" max="13059" width="6.7109375" style="202" customWidth="1"/>
    <col min="13060" max="13060" width="8.5703125" style="202" customWidth="1"/>
    <col min="13061" max="13061" width="8.85546875" style="202" customWidth="1"/>
    <col min="13062" max="13062" width="9.7109375" style="202" customWidth="1"/>
    <col min="13063" max="13063" width="8.5703125" style="202" customWidth="1"/>
    <col min="13064" max="13064" width="7.7109375" style="202" customWidth="1"/>
    <col min="13065" max="13065" width="7.42578125" style="202" customWidth="1"/>
    <col min="13066" max="13066" width="8.140625" style="202" customWidth="1"/>
    <col min="13067" max="13068" width="7.85546875" style="202" customWidth="1"/>
    <col min="13069" max="13069" width="8.5703125" style="202" customWidth="1"/>
    <col min="13070" max="13070" width="7.7109375" style="202" customWidth="1"/>
    <col min="13071" max="13071" width="8.140625" style="202" customWidth="1"/>
    <col min="13072" max="13076" width="9.85546875" style="202" customWidth="1"/>
    <col min="13077" max="13077" width="15.140625" style="202" customWidth="1"/>
    <col min="13078" max="13094" width="9.85546875" style="202" customWidth="1"/>
    <col min="13095" max="13312" width="9.85546875" style="202"/>
    <col min="13313" max="13313" width="12.7109375" style="202" customWidth="1"/>
    <col min="13314" max="13314" width="6.7109375" style="202" bestFit="1" customWidth="1"/>
    <col min="13315" max="13315" width="6.7109375" style="202" customWidth="1"/>
    <col min="13316" max="13316" width="8.5703125" style="202" customWidth="1"/>
    <col min="13317" max="13317" width="8.85546875" style="202" customWidth="1"/>
    <col min="13318" max="13318" width="9.7109375" style="202" customWidth="1"/>
    <col min="13319" max="13319" width="8.5703125" style="202" customWidth="1"/>
    <col min="13320" max="13320" width="7.7109375" style="202" customWidth="1"/>
    <col min="13321" max="13321" width="7.42578125" style="202" customWidth="1"/>
    <col min="13322" max="13322" width="8.140625" style="202" customWidth="1"/>
    <col min="13323" max="13324" width="7.85546875" style="202" customWidth="1"/>
    <col min="13325" max="13325" width="8.5703125" style="202" customWidth="1"/>
    <col min="13326" max="13326" width="7.7109375" style="202" customWidth="1"/>
    <col min="13327" max="13327" width="8.140625" style="202" customWidth="1"/>
    <col min="13328" max="13332" width="9.85546875" style="202" customWidth="1"/>
    <col min="13333" max="13333" width="15.140625" style="202" customWidth="1"/>
    <col min="13334" max="13350" width="9.85546875" style="202" customWidth="1"/>
    <col min="13351" max="13568" width="9.85546875" style="202"/>
    <col min="13569" max="13569" width="12.7109375" style="202" customWidth="1"/>
    <col min="13570" max="13570" width="6.7109375" style="202" bestFit="1" customWidth="1"/>
    <col min="13571" max="13571" width="6.7109375" style="202" customWidth="1"/>
    <col min="13572" max="13572" width="8.5703125" style="202" customWidth="1"/>
    <col min="13573" max="13573" width="8.85546875" style="202" customWidth="1"/>
    <col min="13574" max="13574" width="9.7109375" style="202" customWidth="1"/>
    <col min="13575" max="13575" width="8.5703125" style="202" customWidth="1"/>
    <col min="13576" max="13576" width="7.7109375" style="202" customWidth="1"/>
    <col min="13577" max="13577" width="7.42578125" style="202" customWidth="1"/>
    <col min="13578" max="13578" width="8.140625" style="202" customWidth="1"/>
    <col min="13579" max="13580" width="7.85546875" style="202" customWidth="1"/>
    <col min="13581" max="13581" width="8.5703125" style="202" customWidth="1"/>
    <col min="13582" max="13582" width="7.7109375" style="202" customWidth="1"/>
    <col min="13583" max="13583" width="8.140625" style="202" customWidth="1"/>
    <col min="13584" max="13588" width="9.85546875" style="202" customWidth="1"/>
    <col min="13589" max="13589" width="15.140625" style="202" customWidth="1"/>
    <col min="13590" max="13606" width="9.85546875" style="202" customWidth="1"/>
    <col min="13607" max="13824" width="9.85546875" style="202"/>
    <col min="13825" max="13825" width="12.7109375" style="202" customWidth="1"/>
    <col min="13826" max="13826" width="6.7109375" style="202" bestFit="1" customWidth="1"/>
    <col min="13827" max="13827" width="6.7109375" style="202" customWidth="1"/>
    <col min="13828" max="13828" width="8.5703125" style="202" customWidth="1"/>
    <col min="13829" max="13829" width="8.85546875" style="202" customWidth="1"/>
    <col min="13830" max="13830" width="9.7109375" style="202" customWidth="1"/>
    <col min="13831" max="13831" width="8.5703125" style="202" customWidth="1"/>
    <col min="13832" max="13832" width="7.7109375" style="202" customWidth="1"/>
    <col min="13833" max="13833" width="7.42578125" style="202" customWidth="1"/>
    <col min="13834" max="13834" width="8.140625" style="202" customWidth="1"/>
    <col min="13835" max="13836" width="7.85546875" style="202" customWidth="1"/>
    <col min="13837" max="13837" width="8.5703125" style="202" customWidth="1"/>
    <col min="13838" max="13838" width="7.7109375" style="202" customWidth="1"/>
    <col min="13839" max="13839" width="8.140625" style="202" customWidth="1"/>
    <col min="13840" max="13844" width="9.85546875" style="202" customWidth="1"/>
    <col min="13845" max="13845" width="15.140625" style="202" customWidth="1"/>
    <col min="13846" max="13862" width="9.85546875" style="202" customWidth="1"/>
    <col min="13863" max="14080" width="9.85546875" style="202"/>
    <col min="14081" max="14081" width="12.7109375" style="202" customWidth="1"/>
    <col min="14082" max="14082" width="6.7109375" style="202" bestFit="1" customWidth="1"/>
    <col min="14083" max="14083" width="6.7109375" style="202" customWidth="1"/>
    <col min="14084" max="14084" width="8.5703125" style="202" customWidth="1"/>
    <col min="14085" max="14085" width="8.85546875" style="202" customWidth="1"/>
    <col min="14086" max="14086" width="9.7109375" style="202" customWidth="1"/>
    <col min="14087" max="14087" width="8.5703125" style="202" customWidth="1"/>
    <col min="14088" max="14088" width="7.7109375" style="202" customWidth="1"/>
    <col min="14089" max="14089" width="7.42578125" style="202" customWidth="1"/>
    <col min="14090" max="14090" width="8.140625" style="202" customWidth="1"/>
    <col min="14091" max="14092" width="7.85546875" style="202" customWidth="1"/>
    <col min="14093" max="14093" width="8.5703125" style="202" customWidth="1"/>
    <col min="14094" max="14094" width="7.7109375" style="202" customWidth="1"/>
    <col min="14095" max="14095" width="8.140625" style="202" customWidth="1"/>
    <col min="14096" max="14100" width="9.85546875" style="202" customWidth="1"/>
    <col min="14101" max="14101" width="15.140625" style="202" customWidth="1"/>
    <col min="14102" max="14118" width="9.85546875" style="202" customWidth="1"/>
    <col min="14119" max="14336" width="9.85546875" style="202"/>
    <col min="14337" max="14337" width="12.7109375" style="202" customWidth="1"/>
    <col min="14338" max="14338" width="6.7109375" style="202" bestFit="1" customWidth="1"/>
    <col min="14339" max="14339" width="6.7109375" style="202" customWidth="1"/>
    <col min="14340" max="14340" width="8.5703125" style="202" customWidth="1"/>
    <col min="14341" max="14341" width="8.85546875" style="202" customWidth="1"/>
    <col min="14342" max="14342" width="9.7109375" style="202" customWidth="1"/>
    <col min="14343" max="14343" width="8.5703125" style="202" customWidth="1"/>
    <col min="14344" max="14344" width="7.7109375" style="202" customWidth="1"/>
    <col min="14345" max="14345" width="7.42578125" style="202" customWidth="1"/>
    <col min="14346" max="14346" width="8.140625" style="202" customWidth="1"/>
    <col min="14347" max="14348" width="7.85546875" style="202" customWidth="1"/>
    <col min="14349" max="14349" width="8.5703125" style="202" customWidth="1"/>
    <col min="14350" max="14350" width="7.7109375" style="202" customWidth="1"/>
    <col min="14351" max="14351" width="8.140625" style="202" customWidth="1"/>
    <col min="14352" max="14356" width="9.85546875" style="202" customWidth="1"/>
    <col min="14357" max="14357" width="15.140625" style="202" customWidth="1"/>
    <col min="14358" max="14374" width="9.85546875" style="202" customWidth="1"/>
    <col min="14375" max="14592" width="9.85546875" style="202"/>
    <col min="14593" max="14593" width="12.7109375" style="202" customWidth="1"/>
    <col min="14594" max="14594" width="6.7109375" style="202" bestFit="1" customWidth="1"/>
    <col min="14595" max="14595" width="6.7109375" style="202" customWidth="1"/>
    <col min="14596" max="14596" width="8.5703125" style="202" customWidth="1"/>
    <col min="14597" max="14597" width="8.85546875" style="202" customWidth="1"/>
    <col min="14598" max="14598" width="9.7109375" style="202" customWidth="1"/>
    <col min="14599" max="14599" width="8.5703125" style="202" customWidth="1"/>
    <col min="14600" max="14600" width="7.7109375" style="202" customWidth="1"/>
    <col min="14601" max="14601" width="7.42578125" style="202" customWidth="1"/>
    <col min="14602" max="14602" width="8.140625" style="202" customWidth="1"/>
    <col min="14603" max="14604" width="7.85546875" style="202" customWidth="1"/>
    <col min="14605" max="14605" width="8.5703125" style="202" customWidth="1"/>
    <col min="14606" max="14606" width="7.7109375" style="202" customWidth="1"/>
    <col min="14607" max="14607" width="8.140625" style="202" customWidth="1"/>
    <col min="14608" max="14612" width="9.85546875" style="202" customWidth="1"/>
    <col min="14613" max="14613" width="15.140625" style="202" customWidth="1"/>
    <col min="14614" max="14630" width="9.85546875" style="202" customWidth="1"/>
    <col min="14631" max="14848" width="9.85546875" style="202"/>
    <col min="14849" max="14849" width="12.7109375" style="202" customWidth="1"/>
    <col min="14850" max="14850" width="6.7109375" style="202" bestFit="1" customWidth="1"/>
    <col min="14851" max="14851" width="6.7109375" style="202" customWidth="1"/>
    <col min="14852" max="14852" width="8.5703125" style="202" customWidth="1"/>
    <col min="14853" max="14853" width="8.85546875" style="202" customWidth="1"/>
    <col min="14854" max="14854" width="9.7109375" style="202" customWidth="1"/>
    <col min="14855" max="14855" width="8.5703125" style="202" customWidth="1"/>
    <col min="14856" max="14856" width="7.7109375" style="202" customWidth="1"/>
    <col min="14857" max="14857" width="7.42578125" style="202" customWidth="1"/>
    <col min="14858" max="14858" width="8.140625" style="202" customWidth="1"/>
    <col min="14859" max="14860" width="7.85546875" style="202" customWidth="1"/>
    <col min="14861" max="14861" width="8.5703125" style="202" customWidth="1"/>
    <col min="14862" max="14862" width="7.7109375" style="202" customWidth="1"/>
    <col min="14863" max="14863" width="8.140625" style="202" customWidth="1"/>
    <col min="14864" max="14868" width="9.85546875" style="202" customWidth="1"/>
    <col min="14869" max="14869" width="15.140625" style="202" customWidth="1"/>
    <col min="14870" max="14886" width="9.85546875" style="202" customWidth="1"/>
    <col min="14887" max="15104" width="9.85546875" style="202"/>
    <col min="15105" max="15105" width="12.7109375" style="202" customWidth="1"/>
    <col min="15106" max="15106" width="6.7109375" style="202" bestFit="1" customWidth="1"/>
    <col min="15107" max="15107" width="6.7109375" style="202" customWidth="1"/>
    <col min="15108" max="15108" width="8.5703125" style="202" customWidth="1"/>
    <col min="15109" max="15109" width="8.85546875" style="202" customWidth="1"/>
    <col min="15110" max="15110" width="9.7109375" style="202" customWidth="1"/>
    <col min="15111" max="15111" width="8.5703125" style="202" customWidth="1"/>
    <col min="15112" max="15112" width="7.7109375" style="202" customWidth="1"/>
    <col min="15113" max="15113" width="7.42578125" style="202" customWidth="1"/>
    <col min="15114" max="15114" width="8.140625" style="202" customWidth="1"/>
    <col min="15115" max="15116" width="7.85546875" style="202" customWidth="1"/>
    <col min="15117" max="15117" width="8.5703125" style="202" customWidth="1"/>
    <col min="15118" max="15118" width="7.7109375" style="202" customWidth="1"/>
    <col min="15119" max="15119" width="8.140625" style="202" customWidth="1"/>
    <col min="15120" max="15124" width="9.85546875" style="202" customWidth="1"/>
    <col min="15125" max="15125" width="15.140625" style="202" customWidth="1"/>
    <col min="15126" max="15142" width="9.85546875" style="202" customWidth="1"/>
    <col min="15143" max="15360" width="9.85546875" style="202"/>
    <col min="15361" max="15361" width="12.7109375" style="202" customWidth="1"/>
    <col min="15362" max="15362" width="6.7109375" style="202" bestFit="1" customWidth="1"/>
    <col min="15363" max="15363" width="6.7109375" style="202" customWidth="1"/>
    <col min="15364" max="15364" width="8.5703125" style="202" customWidth="1"/>
    <col min="15365" max="15365" width="8.85546875" style="202" customWidth="1"/>
    <col min="15366" max="15366" width="9.7109375" style="202" customWidth="1"/>
    <col min="15367" max="15367" width="8.5703125" style="202" customWidth="1"/>
    <col min="15368" max="15368" width="7.7109375" style="202" customWidth="1"/>
    <col min="15369" max="15369" width="7.42578125" style="202" customWidth="1"/>
    <col min="15370" max="15370" width="8.140625" style="202" customWidth="1"/>
    <col min="15371" max="15372" width="7.85546875" style="202" customWidth="1"/>
    <col min="15373" max="15373" width="8.5703125" style="202" customWidth="1"/>
    <col min="15374" max="15374" width="7.7109375" style="202" customWidth="1"/>
    <col min="15375" max="15375" width="8.140625" style="202" customWidth="1"/>
    <col min="15376" max="15380" width="9.85546875" style="202" customWidth="1"/>
    <col min="15381" max="15381" width="15.140625" style="202" customWidth="1"/>
    <col min="15382" max="15398" width="9.85546875" style="202" customWidth="1"/>
    <col min="15399" max="15616" width="9.85546875" style="202"/>
    <col min="15617" max="15617" width="12.7109375" style="202" customWidth="1"/>
    <col min="15618" max="15618" width="6.7109375" style="202" bestFit="1" customWidth="1"/>
    <col min="15619" max="15619" width="6.7109375" style="202" customWidth="1"/>
    <col min="15620" max="15620" width="8.5703125" style="202" customWidth="1"/>
    <col min="15621" max="15621" width="8.85546875" style="202" customWidth="1"/>
    <col min="15622" max="15622" width="9.7109375" style="202" customWidth="1"/>
    <col min="15623" max="15623" width="8.5703125" style="202" customWidth="1"/>
    <col min="15624" max="15624" width="7.7109375" style="202" customWidth="1"/>
    <col min="15625" max="15625" width="7.42578125" style="202" customWidth="1"/>
    <col min="15626" max="15626" width="8.140625" style="202" customWidth="1"/>
    <col min="15627" max="15628" width="7.85546875" style="202" customWidth="1"/>
    <col min="15629" max="15629" width="8.5703125" style="202" customWidth="1"/>
    <col min="15630" max="15630" width="7.7109375" style="202" customWidth="1"/>
    <col min="15631" max="15631" width="8.140625" style="202" customWidth="1"/>
    <col min="15632" max="15636" width="9.85546875" style="202" customWidth="1"/>
    <col min="15637" max="15637" width="15.140625" style="202" customWidth="1"/>
    <col min="15638" max="15654" width="9.85546875" style="202" customWidth="1"/>
    <col min="15655" max="15872" width="9.85546875" style="202"/>
    <col min="15873" max="15873" width="12.7109375" style="202" customWidth="1"/>
    <col min="15874" max="15874" width="6.7109375" style="202" bestFit="1" customWidth="1"/>
    <col min="15875" max="15875" width="6.7109375" style="202" customWidth="1"/>
    <col min="15876" max="15876" width="8.5703125" style="202" customWidth="1"/>
    <col min="15877" max="15877" width="8.85546875" style="202" customWidth="1"/>
    <col min="15878" max="15878" width="9.7109375" style="202" customWidth="1"/>
    <col min="15879" max="15879" width="8.5703125" style="202" customWidth="1"/>
    <col min="15880" max="15880" width="7.7109375" style="202" customWidth="1"/>
    <col min="15881" max="15881" width="7.42578125" style="202" customWidth="1"/>
    <col min="15882" max="15882" width="8.140625" style="202" customWidth="1"/>
    <col min="15883" max="15884" width="7.85546875" style="202" customWidth="1"/>
    <col min="15885" max="15885" width="8.5703125" style="202" customWidth="1"/>
    <col min="15886" max="15886" width="7.7109375" style="202" customWidth="1"/>
    <col min="15887" max="15887" width="8.140625" style="202" customWidth="1"/>
    <col min="15888" max="15892" width="9.85546875" style="202" customWidth="1"/>
    <col min="15893" max="15893" width="15.140625" style="202" customWidth="1"/>
    <col min="15894" max="15910" width="9.85546875" style="202" customWidth="1"/>
    <col min="15911" max="16128" width="9.85546875" style="202"/>
    <col min="16129" max="16129" width="12.7109375" style="202" customWidth="1"/>
    <col min="16130" max="16130" width="6.7109375" style="202" bestFit="1" customWidth="1"/>
    <col min="16131" max="16131" width="6.7109375" style="202" customWidth="1"/>
    <col min="16132" max="16132" width="8.5703125" style="202" customWidth="1"/>
    <col min="16133" max="16133" width="8.85546875" style="202" customWidth="1"/>
    <col min="16134" max="16134" width="9.7109375" style="202" customWidth="1"/>
    <col min="16135" max="16135" width="8.5703125" style="202" customWidth="1"/>
    <col min="16136" max="16136" width="7.7109375" style="202" customWidth="1"/>
    <col min="16137" max="16137" width="7.42578125" style="202" customWidth="1"/>
    <col min="16138" max="16138" width="8.140625" style="202" customWidth="1"/>
    <col min="16139" max="16140" width="7.85546875" style="202" customWidth="1"/>
    <col min="16141" max="16141" width="8.5703125" style="202" customWidth="1"/>
    <col min="16142" max="16142" width="7.7109375" style="202" customWidth="1"/>
    <col min="16143" max="16143" width="8.140625" style="202" customWidth="1"/>
    <col min="16144" max="16148" width="9.85546875" style="202" customWidth="1"/>
    <col min="16149" max="16149" width="15.140625" style="202" customWidth="1"/>
    <col min="16150" max="16166" width="9.85546875" style="202" customWidth="1"/>
    <col min="16167" max="16384" width="9.85546875" style="202"/>
  </cols>
  <sheetData>
    <row r="1" spans="1:38" s="195" customFormat="1" ht="21" customHeight="1">
      <c r="A1" s="576" t="s">
        <v>880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192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4"/>
      <c r="AI1" s="194"/>
      <c r="AJ1" s="194"/>
      <c r="AK1" s="194"/>
      <c r="AL1" s="194"/>
    </row>
    <row r="2" spans="1:38" ht="4.5" hidden="1" customHeigh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199">
        <v>2006</v>
      </c>
      <c r="O2" s="200">
        <v>2007</v>
      </c>
    </row>
    <row r="3" spans="1:38" ht="26.25" customHeight="1">
      <c r="A3" s="246" t="s">
        <v>881</v>
      </c>
      <c r="B3" s="246" t="s">
        <v>813</v>
      </c>
      <c r="C3" s="247">
        <v>1995</v>
      </c>
      <c r="D3" s="247">
        <v>1996</v>
      </c>
      <c r="E3" s="247">
        <v>1997</v>
      </c>
      <c r="F3" s="247">
        <v>1998</v>
      </c>
      <c r="G3" s="247">
        <v>1999</v>
      </c>
      <c r="H3" s="247">
        <v>2000</v>
      </c>
      <c r="I3" s="247">
        <v>2001</v>
      </c>
      <c r="J3" s="247">
        <v>2002</v>
      </c>
      <c r="K3" s="247">
        <v>2003</v>
      </c>
      <c r="L3" s="247">
        <v>2004</v>
      </c>
      <c r="M3" s="248">
        <v>2005</v>
      </c>
      <c r="N3" s="247">
        <v>2006</v>
      </c>
      <c r="O3" s="249">
        <v>2007</v>
      </c>
      <c r="Q3" s="203"/>
      <c r="R3" s="203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1:38" s="209" customFormat="1" ht="13.5" customHeight="1">
      <c r="A4" s="257" t="s">
        <v>814</v>
      </c>
      <c r="B4" s="258" t="s">
        <v>815</v>
      </c>
      <c r="C4" s="259">
        <v>385.61733333333336</v>
      </c>
      <c r="D4" s="259">
        <v>380.8866666666666</v>
      </c>
      <c r="E4" s="259">
        <v>421.46166666666659</v>
      </c>
      <c r="F4" s="260">
        <v>448.37035763888889</v>
      </c>
      <c r="G4" s="260">
        <v>432.44416666666672</v>
      </c>
      <c r="H4" s="261">
        <v>444.31934687500001</v>
      </c>
      <c r="I4" s="262">
        <v>435.12442986111108</v>
      </c>
      <c r="J4" s="261">
        <v>441.03325173611114</v>
      </c>
      <c r="K4" s="260">
        <v>501.38407499999994</v>
      </c>
      <c r="L4" s="260">
        <v>1189.8814</v>
      </c>
      <c r="M4" s="260">
        <v>1186.7118156250001</v>
      </c>
      <c r="N4" s="259">
        <v>1174.9521145833332</v>
      </c>
      <c r="O4" s="259">
        <v>1279.6400000000001</v>
      </c>
      <c r="P4" s="206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207"/>
      <c r="AD4" s="207"/>
      <c r="AE4" s="207"/>
      <c r="AF4" s="207"/>
      <c r="AG4" s="207"/>
      <c r="AH4" s="208"/>
      <c r="AI4" s="208"/>
      <c r="AJ4" s="208"/>
      <c r="AK4" s="208"/>
      <c r="AL4" s="208"/>
    </row>
    <row r="5" spans="1:38" s="209" customFormat="1" ht="13.5" customHeight="1">
      <c r="A5" s="257" t="s">
        <v>816</v>
      </c>
      <c r="B5" s="258" t="s">
        <v>815</v>
      </c>
      <c r="C5" s="259">
        <v>441.58083333333326</v>
      </c>
      <c r="D5" s="259">
        <v>403.25333333333327</v>
      </c>
      <c r="E5" s="259">
        <v>503.14916666666664</v>
      </c>
      <c r="F5" s="260">
        <v>495.95704166666673</v>
      </c>
      <c r="G5" s="260">
        <v>483.8775</v>
      </c>
      <c r="H5" s="261">
        <v>480.82789166666663</v>
      </c>
      <c r="I5" s="262">
        <v>504.44136840277787</v>
      </c>
      <c r="J5" s="261">
        <v>500.21407604166666</v>
      </c>
      <c r="K5" s="260">
        <v>611.1222534027778</v>
      </c>
      <c r="L5" s="260">
        <v>1403.7342378472224</v>
      </c>
      <c r="M5" s="260">
        <v>1299.7046232638891</v>
      </c>
      <c r="N5" s="259">
        <v>1283.9006767361113</v>
      </c>
      <c r="O5" s="259">
        <v>1365.72</v>
      </c>
      <c r="P5" s="206"/>
      <c r="Q5" s="210"/>
      <c r="R5" s="211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07"/>
      <c r="AD5" s="207"/>
      <c r="AE5" s="207"/>
      <c r="AF5" s="207"/>
      <c r="AG5" s="207"/>
      <c r="AH5" s="208"/>
      <c r="AI5" s="208"/>
      <c r="AJ5" s="208"/>
      <c r="AK5" s="208"/>
      <c r="AL5" s="208"/>
    </row>
    <row r="6" spans="1:38" s="209" customFormat="1" ht="13.5" customHeight="1">
      <c r="A6" s="257" t="s">
        <v>817</v>
      </c>
      <c r="B6" s="258" t="s">
        <v>815</v>
      </c>
      <c r="C6" s="259">
        <v>167.36750000000001</v>
      </c>
      <c r="D6" s="259">
        <v>177.49916666666664</v>
      </c>
      <c r="E6" s="259">
        <v>220.62833333333336</v>
      </c>
      <c r="F6" s="260">
        <v>174.09246874999999</v>
      </c>
      <c r="G6" s="260">
        <v>165.72666666666669</v>
      </c>
      <c r="H6" s="261">
        <v>194.02592083333332</v>
      </c>
      <c r="I6" s="262">
        <v>178.42907118055555</v>
      </c>
      <c r="J6" s="261">
        <v>205.55374756944443</v>
      </c>
      <c r="K6" s="260">
        <v>267.09584444444448</v>
      </c>
      <c r="L6" s="260">
        <v>504.56795069444439</v>
      </c>
      <c r="M6" s="260">
        <v>425.63154880952385</v>
      </c>
      <c r="N6" s="259">
        <v>490.77405332341272</v>
      </c>
      <c r="O6" s="259">
        <v>448.51106666666669</v>
      </c>
      <c r="P6" s="206"/>
      <c r="Q6" s="210"/>
      <c r="R6" s="211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07"/>
      <c r="AD6" s="207"/>
      <c r="AE6" s="207"/>
      <c r="AF6" s="207"/>
      <c r="AG6" s="207"/>
      <c r="AH6" s="208"/>
      <c r="AI6" s="208"/>
      <c r="AJ6" s="208"/>
      <c r="AK6" s="208"/>
      <c r="AL6" s="208"/>
    </row>
    <row r="7" spans="1:38" s="209" customFormat="1" ht="13.5" customHeight="1">
      <c r="A7" s="257" t="s">
        <v>20</v>
      </c>
      <c r="B7" s="258" t="s">
        <v>815</v>
      </c>
      <c r="C7" s="259">
        <v>132.185</v>
      </c>
      <c r="D7" s="259">
        <v>157.12583333333333</v>
      </c>
      <c r="E7" s="259">
        <v>255.45416666666668</v>
      </c>
      <c r="F7" s="260">
        <v>132.36190277777777</v>
      </c>
      <c r="G7" s="260">
        <v>155.36000000000001</v>
      </c>
      <c r="H7" s="261">
        <v>159.49857569444444</v>
      </c>
      <c r="I7" s="262">
        <v>187.39105277777779</v>
      </c>
      <c r="J7" s="261">
        <v>186.89509722222218</v>
      </c>
      <c r="K7" s="260">
        <v>191.97822222222223</v>
      </c>
      <c r="L7" s="260">
        <v>498.4907</v>
      </c>
      <c r="M7" s="260">
        <v>544.31269791666671</v>
      </c>
      <c r="N7" s="263" t="s">
        <v>139</v>
      </c>
      <c r="O7" s="263" t="s">
        <v>139</v>
      </c>
      <c r="P7" s="206"/>
      <c r="Q7" s="210"/>
      <c r="R7" s="211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07"/>
      <c r="AD7" s="207"/>
      <c r="AE7" s="207"/>
      <c r="AF7" s="207"/>
      <c r="AG7" s="207"/>
      <c r="AH7" s="208"/>
      <c r="AI7" s="208"/>
      <c r="AJ7" s="208"/>
      <c r="AK7" s="208"/>
      <c r="AL7" s="208"/>
    </row>
    <row r="8" spans="1:38" s="209" customFormat="1" ht="13.5" customHeight="1">
      <c r="A8" s="257" t="s">
        <v>104</v>
      </c>
      <c r="B8" s="258" t="s">
        <v>815</v>
      </c>
      <c r="C8" s="259">
        <v>433.32166666666672</v>
      </c>
      <c r="D8" s="259">
        <v>420.67250000000001</v>
      </c>
      <c r="E8" s="259">
        <v>453.68</v>
      </c>
      <c r="F8" s="260">
        <v>471.0743888888889</v>
      </c>
      <c r="G8" s="260">
        <v>518.06666666666672</v>
      </c>
      <c r="H8" s="261">
        <v>437.3628576388889</v>
      </c>
      <c r="I8" s="262">
        <v>452.20091388888886</v>
      </c>
      <c r="J8" s="261">
        <v>513.17354166666667</v>
      </c>
      <c r="K8" s="260">
        <v>519.48835555555559</v>
      </c>
      <c r="L8" s="260">
        <v>910.38186666666661</v>
      </c>
      <c r="M8" s="260">
        <v>1383.3319951388887</v>
      </c>
      <c r="N8" s="259">
        <v>545.27543888888897</v>
      </c>
      <c r="O8" s="259">
        <v>539.74688125000011</v>
      </c>
      <c r="P8" s="206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207"/>
      <c r="AD8" s="207"/>
      <c r="AE8" s="207"/>
      <c r="AF8" s="207"/>
      <c r="AG8" s="207"/>
      <c r="AH8" s="208"/>
      <c r="AI8" s="208"/>
      <c r="AJ8" s="208"/>
      <c r="AK8" s="208"/>
      <c r="AL8" s="208"/>
    </row>
    <row r="9" spans="1:38" s="209" customFormat="1" ht="13.5" customHeight="1">
      <c r="A9" s="257" t="s">
        <v>818</v>
      </c>
      <c r="B9" s="258" t="s">
        <v>815</v>
      </c>
      <c r="C9" s="259">
        <v>315.48166666666663</v>
      </c>
      <c r="D9" s="259">
        <v>401.38249999999999</v>
      </c>
      <c r="E9" s="259">
        <v>404.71666666666664</v>
      </c>
      <c r="F9" s="260">
        <v>393.45482986111119</v>
      </c>
      <c r="G9" s="260">
        <v>351.5841666666667</v>
      </c>
      <c r="H9" s="261">
        <v>386.80207465277772</v>
      </c>
      <c r="I9" s="262">
        <v>325.17238090277777</v>
      </c>
      <c r="J9" s="261">
        <v>352.08298377525256</v>
      </c>
      <c r="K9" s="260">
        <v>446.93700992424243</v>
      </c>
      <c r="L9" s="260">
        <v>781.88538805239898</v>
      </c>
      <c r="M9" s="260">
        <v>826.69427528409085</v>
      </c>
      <c r="N9" s="259">
        <v>1231.7114520833334</v>
      </c>
      <c r="O9" s="259">
        <v>1237.4832374999999</v>
      </c>
      <c r="P9" s="206"/>
      <c r="Q9" s="210"/>
      <c r="R9" s="211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07"/>
      <c r="AD9" s="207"/>
      <c r="AE9" s="207"/>
      <c r="AF9" s="207"/>
      <c r="AG9" s="207"/>
      <c r="AH9" s="208"/>
      <c r="AI9" s="208"/>
      <c r="AJ9" s="208"/>
      <c r="AK9" s="208"/>
      <c r="AL9" s="208"/>
    </row>
    <row r="10" spans="1:38" s="209" customFormat="1" ht="13.5" customHeight="1">
      <c r="A10" s="257" t="s">
        <v>819</v>
      </c>
      <c r="B10" s="258" t="s">
        <v>815</v>
      </c>
      <c r="C10" s="259">
        <v>561.95583333333332</v>
      </c>
      <c r="D10" s="259">
        <v>488.78333333333336</v>
      </c>
      <c r="E10" s="259">
        <v>754.03583333333336</v>
      </c>
      <c r="F10" s="260">
        <v>671.14013888888894</v>
      </c>
      <c r="G10" s="260">
        <v>468.47916666666669</v>
      </c>
      <c r="H10" s="261">
        <v>652.71988263888886</v>
      </c>
      <c r="I10" s="262">
        <v>598.19041388888888</v>
      </c>
      <c r="J10" s="261">
        <v>509.43951388888883</v>
      </c>
      <c r="K10" s="260">
        <v>665.99939722222223</v>
      </c>
      <c r="L10" s="260">
        <v>1206.9980250000001</v>
      </c>
      <c r="M10" s="260">
        <v>1598.8294687499999</v>
      </c>
      <c r="N10" s="259">
        <v>767.30182067550493</v>
      </c>
      <c r="O10" s="259">
        <v>952.40924649621218</v>
      </c>
      <c r="P10" s="206"/>
      <c r="Q10" s="210"/>
      <c r="R10" s="211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07"/>
      <c r="AD10" s="207"/>
      <c r="AE10" s="207"/>
      <c r="AF10" s="207"/>
      <c r="AG10" s="207"/>
      <c r="AH10" s="208"/>
      <c r="AI10" s="208"/>
      <c r="AJ10" s="208"/>
      <c r="AK10" s="208"/>
      <c r="AL10" s="208"/>
    </row>
    <row r="11" spans="1:38" s="209" customFormat="1" ht="13.5" customHeight="1">
      <c r="A11" s="257" t="s">
        <v>820</v>
      </c>
      <c r="B11" s="258" t="s">
        <v>815</v>
      </c>
      <c r="C11" s="259">
        <v>412.25833333333338</v>
      </c>
      <c r="D11" s="259">
        <v>356.67083333333329</v>
      </c>
      <c r="E11" s="259">
        <v>568.89727272727271</v>
      </c>
      <c r="F11" s="260">
        <v>468.11888888888893</v>
      </c>
      <c r="G11" s="260">
        <v>343.9666666666667</v>
      </c>
      <c r="H11" s="261">
        <v>462.15958958333334</v>
      </c>
      <c r="I11" s="262">
        <v>658.77724166666667</v>
      </c>
      <c r="J11" s="261">
        <v>420.80798611111112</v>
      </c>
      <c r="K11" s="260">
        <v>530.21215277777776</v>
      </c>
      <c r="L11" s="260">
        <v>1289.7897777777778</v>
      </c>
      <c r="M11" s="260">
        <v>1422.6445923611111</v>
      </c>
      <c r="N11" s="259">
        <v>1401.6160854166667</v>
      </c>
      <c r="O11" s="259">
        <v>1451.3898645833333</v>
      </c>
      <c r="P11" s="206"/>
      <c r="Q11" s="210"/>
      <c r="R11" s="211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07"/>
      <c r="AD11" s="207"/>
      <c r="AE11" s="207"/>
      <c r="AF11" s="207"/>
      <c r="AG11" s="207"/>
      <c r="AH11" s="208"/>
      <c r="AI11" s="208"/>
      <c r="AJ11" s="208"/>
      <c r="AK11" s="208"/>
      <c r="AL11" s="208"/>
    </row>
    <row r="12" spans="1:38" s="209" customFormat="1" ht="13.5" customHeight="1">
      <c r="A12" s="257" t="s">
        <v>821</v>
      </c>
      <c r="B12" s="258" t="s">
        <v>815</v>
      </c>
      <c r="C12" s="259" t="s">
        <v>139</v>
      </c>
      <c r="D12" s="259" t="s">
        <v>139</v>
      </c>
      <c r="E12" s="259" t="s">
        <v>139</v>
      </c>
      <c r="F12" s="260" t="s">
        <v>139</v>
      </c>
      <c r="G12" s="260" t="s">
        <v>139</v>
      </c>
      <c r="H12" s="261" t="s">
        <v>139</v>
      </c>
      <c r="I12" s="262" t="s">
        <v>139</v>
      </c>
      <c r="J12" s="261">
        <v>210.19696969696972</v>
      </c>
      <c r="K12" s="260">
        <v>177.07686666666666</v>
      </c>
      <c r="L12" s="260">
        <v>428.26909722222223</v>
      </c>
      <c r="M12" s="260">
        <v>435.30915185185182</v>
      </c>
      <c r="N12" s="259">
        <v>1211.89678125</v>
      </c>
      <c r="O12" s="259">
        <v>1268.2289076388888</v>
      </c>
      <c r="P12" s="206"/>
      <c r="Q12" s="210"/>
      <c r="R12" s="211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07"/>
      <c r="AD12" s="207"/>
      <c r="AE12" s="207"/>
      <c r="AF12" s="207"/>
      <c r="AG12" s="207"/>
      <c r="AH12" s="208"/>
      <c r="AI12" s="208"/>
      <c r="AJ12" s="208"/>
      <c r="AK12" s="208"/>
      <c r="AL12" s="208"/>
    </row>
    <row r="13" spans="1:38" s="209" customFormat="1" ht="13.5" customHeight="1">
      <c r="A13" s="257" t="s">
        <v>24</v>
      </c>
      <c r="B13" s="258" t="s">
        <v>815</v>
      </c>
      <c r="C13" s="259">
        <v>154.56666666666663</v>
      </c>
      <c r="D13" s="259">
        <v>184.76083333333335</v>
      </c>
      <c r="E13" s="259">
        <v>288.27499999999998</v>
      </c>
      <c r="F13" s="260">
        <v>234.23559375000002</v>
      </c>
      <c r="G13" s="260">
        <v>300.315</v>
      </c>
      <c r="H13" s="261">
        <v>206.6780152777778</v>
      </c>
      <c r="I13" s="262">
        <v>247.164525</v>
      </c>
      <c r="J13" s="261">
        <v>188.19159722222219</v>
      </c>
      <c r="K13" s="260">
        <v>203.15304166666667</v>
      </c>
      <c r="L13" s="260">
        <v>785.83485277777766</v>
      </c>
      <c r="M13" s="260">
        <v>745.25535555555564</v>
      </c>
      <c r="N13" s="259">
        <v>393.57083863636365</v>
      </c>
      <c r="O13" s="259">
        <v>690</v>
      </c>
      <c r="P13" s="206"/>
      <c r="Q13" s="210"/>
      <c r="R13" s="211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07"/>
      <c r="AD13" s="207"/>
      <c r="AE13" s="207"/>
      <c r="AF13" s="207"/>
      <c r="AG13" s="207"/>
      <c r="AH13" s="208"/>
      <c r="AI13" s="208"/>
      <c r="AJ13" s="208"/>
      <c r="AK13" s="208"/>
      <c r="AL13" s="208"/>
    </row>
    <row r="14" spans="1:38" s="209" customFormat="1" ht="13.5" customHeight="1">
      <c r="A14" s="257" t="s">
        <v>822</v>
      </c>
      <c r="B14" s="258" t="s">
        <v>815</v>
      </c>
      <c r="C14" s="259" t="s">
        <v>139</v>
      </c>
      <c r="D14" s="259" t="s">
        <v>139</v>
      </c>
      <c r="E14" s="259" t="s">
        <v>139</v>
      </c>
      <c r="F14" s="262">
        <v>732.42831250000006</v>
      </c>
      <c r="G14" s="262">
        <v>686.23166666666668</v>
      </c>
      <c r="H14" s="262">
        <v>778.44538055555552</v>
      </c>
      <c r="I14" s="262">
        <v>927.88442152777782</v>
      </c>
      <c r="J14" s="261">
        <v>1042.1303763888889</v>
      </c>
      <c r="K14" s="260">
        <v>1251.9719059027777</v>
      </c>
      <c r="L14" s="260">
        <v>2133.1971855113634</v>
      </c>
      <c r="M14" s="260">
        <v>2297.3282901452026</v>
      </c>
      <c r="N14" s="259">
        <v>639.47342708333338</v>
      </c>
      <c r="O14" s="259">
        <v>524.22371805555554</v>
      </c>
      <c r="P14" s="213"/>
      <c r="Q14" s="210"/>
      <c r="R14" s="211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07"/>
      <c r="AD14" s="207"/>
      <c r="AE14" s="207"/>
      <c r="AF14" s="207"/>
      <c r="AG14" s="207"/>
      <c r="AH14" s="208"/>
      <c r="AI14" s="208"/>
      <c r="AJ14" s="208"/>
      <c r="AK14" s="208"/>
      <c r="AL14" s="208"/>
    </row>
    <row r="15" spans="1:38" s="209" customFormat="1" ht="13.5" customHeight="1">
      <c r="A15" s="257" t="s">
        <v>823</v>
      </c>
      <c r="B15" s="258" t="s">
        <v>815</v>
      </c>
      <c r="C15" s="259">
        <v>868.34083333333353</v>
      </c>
      <c r="D15" s="259">
        <v>759.96291666666673</v>
      </c>
      <c r="E15" s="259">
        <v>882.95500000000004</v>
      </c>
      <c r="F15" s="260">
        <v>799.17178125000009</v>
      </c>
      <c r="G15" s="260">
        <v>790.08083333333332</v>
      </c>
      <c r="H15" s="261">
        <v>802.74724201388892</v>
      </c>
      <c r="I15" s="262">
        <v>852.78363576388892</v>
      </c>
      <c r="J15" s="261">
        <v>854.02914996843435</v>
      </c>
      <c r="K15" s="260">
        <v>1036.0171488320707</v>
      </c>
      <c r="L15" s="260">
        <v>2241.6139764520199</v>
      </c>
      <c r="M15" s="260">
        <v>2145.751175820707</v>
      </c>
      <c r="N15" s="259">
        <v>2255.5356116477274</v>
      </c>
      <c r="O15" s="259">
        <v>2457.4647568308078</v>
      </c>
      <c r="P15" s="213"/>
      <c r="Q15" s="210"/>
      <c r="R15" s="211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07"/>
      <c r="AD15" s="207"/>
      <c r="AE15" s="207"/>
      <c r="AF15" s="207"/>
      <c r="AG15" s="207"/>
      <c r="AH15" s="208"/>
      <c r="AI15" s="208"/>
      <c r="AJ15" s="208"/>
      <c r="AK15" s="208"/>
      <c r="AL15" s="208"/>
    </row>
    <row r="16" spans="1:38" s="209" customFormat="1" ht="13.5" customHeight="1">
      <c r="A16" s="257" t="s">
        <v>824</v>
      </c>
      <c r="B16" s="258" t="s">
        <v>815</v>
      </c>
      <c r="C16" s="259">
        <v>576.70416666666677</v>
      </c>
      <c r="D16" s="259">
        <v>553.89250000000004</v>
      </c>
      <c r="E16" s="259">
        <v>721.28499999999997</v>
      </c>
      <c r="F16" s="260">
        <v>722.95478472222214</v>
      </c>
      <c r="G16" s="260">
        <v>695.78916666666657</v>
      </c>
      <c r="H16" s="261">
        <v>647.16356180555556</v>
      </c>
      <c r="I16" s="262">
        <v>639.26561493055567</v>
      </c>
      <c r="J16" s="261">
        <v>735.45755034722231</v>
      </c>
      <c r="K16" s="260">
        <v>901.84338977272739</v>
      </c>
      <c r="L16" s="260">
        <v>1652.7037533017676</v>
      </c>
      <c r="M16" s="260">
        <v>1643.832486837121</v>
      </c>
      <c r="N16" s="259">
        <v>2125.7721436237371</v>
      </c>
      <c r="O16" s="259">
        <v>2088.8241841224749</v>
      </c>
      <c r="P16" s="213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207"/>
      <c r="AD16" s="207"/>
      <c r="AE16" s="207"/>
      <c r="AF16" s="207"/>
      <c r="AG16" s="207"/>
      <c r="AH16" s="208"/>
      <c r="AI16" s="208"/>
      <c r="AJ16" s="208"/>
      <c r="AK16" s="208"/>
      <c r="AL16" s="208"/>
    </row>
    <row r="17" spans="1:38" s="209" customFormat="1" ht="13.5" customHeight="1">
      <c r="A17" s="257" t="s">
        <v>825</v>
      </c>
      <c r="B17" s="258" t="s">
        <v>815</v>
      </c>
      <c r="C17" s="259">
        <v>619.6191666666665</v>
      </c>
      <c r="D17" s="259">
        <v>556.53916666666669</v>
      </c>
      <c r="E17" s="259">
        <v>757.71749999999997</v>
      </c>
      <c r="F17" s="260">
        <v>719.85357986111114</v>
      </c>
      <c r="G17" s="260">
        <v>716.57083333333321</v>
      </c>
      <c r="H17" s="261">
        <v>694.58210868055551</v>
      </c>
      <c r="I17" s="262">
        <v>702.1486680555555</v>
      </c>
      <c r="J17" s="261">
        <v>745.62569930555549</v>
      </c>
      <c r="K17" s="260">
        <v>964.56610113636373</v>
      </c>
      <c r="L17" s="260">
        <v>1785.0465363320707</v>
      </c>
      <c r="M17" s="260">
        <v>1666.5504909090907</v>
      </c>
      <c r="N17" s="259">
        <v>1586.4794505523989</v>
      </c>
      <c r="O17" s="259">
        <v>1706.4606303345963</v>
      </c>
      <c r="P17" s="213"/>
      <c r="Q17" s="210"/>
      <c r="R17" s="211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07"/>
      <c r="AD17" s="207"/>
      <c r="AE17" s="207"/>
      <c r="AF17" s="207"/>
      <c r="AG17" s="207"/>
      <c r="AH17" s="208"/>
      <c r="AI17" s="208"/>
      <c r="AJ17" s="208"/>
      <c r="AK17" s="208"/>
      <c r="AL17" s="208"/>
    </row>
    <row r="18" spans="1:38" s="209" customFormat="1" ht="13.5" customHeight="1">
      <c r="A18" s="257" t="s">
        <v>826</v>
      </c>
      <c r="B18" s="258" t="s">
        <v>815</v>
      </c>
      <c r="C18" s="259">
        <v>136.80500000000001</v>
      </c>
      <c r="D18" s="259">
        <v>167.7</v>
      </c>
      <c r="E18" s="259">
        <v>159.59666666666666</v>
      </c>
      <c r="F18" s="260">
        <v>179.84110416666667</v>
      </c>
      <c r="G18" s="260">
        <v>345.97</v>
      </c>
      <c r="H18" s="261">
        <v>256.31048958333332</v>
      </c>
      <c r="I18" s="262">
        <v>218.53118888888889</v>
      </c>
      <c r="J18" s="261">
        <v>244.20075</v>
      </c>
      <c r="K18" s="260">
        <v>253.39565000000002</v>
      </c>
      <c r="L18" s="260">
        <v>503.45475833333325</v>
      </c>
      <c r="M18" s="260">
        <v>553.9830305555555</v>
      </c>
      <c r="N18" s="259">
        <v>1651.8867390151515</v>
      </c>
      <c r="O18" s="259">
        <v>1879.8724996212125</v>
      </c>
      <c r="P18" s="206"/>
      <c r="Q18" s="210"/>
      <c r="R18" s="211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07"/>
      <c r="AD18" s="207"/>
      <c r="AE18" s="207"/>
      <c r="AF18" s="207"/>
      <c r="AG18" s="207"/>
      <c r="AH18" s="208"/>
      <c r="AI18" s="208"/>
      <c r="AJ18" s="208"/>
      <c r="AK18" s="208"/>
      <c r="AL18" s="208"/>
    </row>
    <row r="19" spans="1:38" s="209" customFormat="1" ht="13.5" customHeight="1">
      <c r="A19" s="257" t="s">
        <v>827</v>
      </c>
      <c r="B19" s="258" t="s">
        <v>815</v>
      </c>
      <c r="C19" s="259">
        <v>511.29</v>
      </c>
      <c r="D19" s="259">
        <v>457.65083333333331</v>
      </c>
      <c r="E19" s="259">
        <v>488.06333333333333</v>
      </c>
      <c r="F19" s="260">
        <v>733.62862499999994</v>
      </c>
      <c r="G19" s="260">
        <v>420.89916666666664</v>
      </c>
      <c r="H19" s="261">
        <v>374.36955694444441</v>
      </c>
      <c r="I19" s="262">
        <v>404.59860069444443</v>
      </c>
      <c r="J19" s="261">
        <v>457.05945763888889</v>
      </c>
      <c r="K19" s="260">
        <v>869.40970277777785</v>
      </c>
      <c r="L19" s="260">
        <v>1371.8630416666665</v>
      </c>
      <c r="M19" s="260">
        <v>1128.9633875992065</v>
      </c>
      <c r="N19" s="259">
        <v>924.31336458333351</v>
      </c>
      <c r="O19" s="259">
        <v>1153.3297697916669</v>
      </c>
      <c r="P19" s="206"/>
      <c r="Q19" s="210"/>
      <c r="R19" s="211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07"/>
      <c r="AD19" s="207"/>
      <c r="AE19" s="207"/>
      <c r="AF19" s="207"/>
      <c r="AG19" s="207"/>
      <c r="AH19" s="208"/>
      <c r="AI19" s="208"/>
      <c r="AJ19" s="208"/>
      <c r="AK19" s="208"/>
      <c r="AL19" s="208"/>
    </row>
    <row r="20" spans="1:38" s="209" customFormat="1" ht="13.5" customHeight="1">
      <c r="A20" s="257" t="s">
        <v>33</v>
      </c>
      <c r="B20" s="258" t="s">
        <v>815</v>
      </c>
      <c r="C20" s="259">
        <v>2028.8824999999999</v>
      </c>
      <c r="D20" s="259">
        <v>2087.3775000000001</v>
      </c>
      <c r="E20" s="259">
        <v>2175.8216666666672</v>
      </c>
      <c r="F20" s="260">
        <v>1797.6464479166668</v>
      </c>
      <c r="G20" s="260">
        <v>2002.405833333333</v>
      </c>
      <c r="H20" s="261">
        <v>2152.5530374999998</v>
      </c>
      <c r="I20" s="262">
        <v>2379.4501236111114</v>
      </c>
      <c r="J20" s="261">
        <v>2372.6162777777777</v>
      </c>
      <c r="K20" s="260">
        <v>2303.2911652777775</v>
      </c>
      <c r="L20" s="260">
        <v>2822.4349267361108</v>
      </c>
      <c r="M20" s="260">
        <v>4115.8447533950612</v>
      </c>
      <c r="N20" s="259">
        <v>669.8308493849205</v>
      </c>
      <c r="O20" s="259">
        <v>1134.0199312499999</v>
      </c>
      <c r="P20" s="206"/>
      <c r="Q20" s="210"/>
      <c r="R20" s="211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07"/>
      <c r="AD20" s="207"/>
      <c r="AE20" s="207"/>
      <c r="AF20" s="207"/>
      <c r="AG20" s="207"/>
      <c r="AH20" s="208"/>
      <c r="AI20" s="208"/>
      <c r="AJ20" s="208"/>
      <c r="AK20" s="208"/>
      <c r="AL20" s="208"/>
    </row>
    <row r="21" spans="1:38" s="209" customFormat="1" ht="13.5" customHeight="1">
      <c r="A21" s="257" t="s">
        <v>39</v>
      </c>
      <c r="B21" s="258" t="s">
        <v>815</v>
      </c>
      <c r="C21" s="259">
        <v>328.23097222222225</v>
      </c>
      <c r="D21" s="259">
        <v>379.61</v>
      </c>
      <c r="E21" s="259">
        <v>372.64191666666665</v>
      </c>
      <c r="F21" s="260">
        <v>346.59336458333337</v>
      </c>
      <c r="G21" s="260">
        <v>337.41666666666674</v>
      </c>
      <c r="H21" s="261">
        <v>414.85850208333341</v>
      </c>
      <c r="I21" s="262">
        <v>338.93506944444442</v>
      </c>
      <c r="J21" s="261">
        <v>346.93408333333332</v>
      </c>
      <c r="K21" s="260">
        <v>399.42407222222226</v>
      </c>
      <c r="L21" s="260">
        <v>751.37829166666677</v>
      </c>
      <c r="M21" s="260">
        <v>1056.1782871212122</v>
      </c>
      <c r="N21" s="259">
        <v>4421.359275771606</v>
      </c>
      <c r="O21" s="259">
        <v>4521.1484552083339</v>
      </c>
      <c r="P21" s="206"/>
      <c r="Q21" s="214"/>
      <c r="R21" s="211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07"/>
      <c r="AD21" s="207"/>
      <c r="AE21" s="207"/>
      <c r="AF21" s="207"/>
      <c r="AG21" s="207"/>
      <c r="AH21" s="208"/>
      <c r="AI21" s="208"/>
      <c r="AJ21" s="208"/>
      <c r="AK21" s="208"/>
      <c r="AL21" s="208"/>
    </row>
    <row r="22" spans="1:38" s="209" customFormat="1" ht="13.5" customHeight="1">
      <c r="A22" s="257" t="s">
        <v>36</v>
      </c>
      <c r="B22" s="258" t="s">
        <v>815</v>
      </c>
      <c r="C22" s="259">
        <v>214.73416666666671</v>
      </c>
      <c r="D22" s="259">
        <v>199.08250000000001</v>
      </c>
      <c r="E22" s="259">
        <v>204.57934833333334</v>
      </c>
      <c r="F22" s="260">
        <v>144.10055555555553</v>
      </c>
      <c r="G22" s="260">
        <v>139.5566666666667</v>
      </c>
      <c r="H22" s="261">
        <v>160.60346666666666</v>
      </c>
      <c r="I22" s="262">
        <v>174.53748263888886</v>
      </c>
      <c r="J22" s="261">
        <v>157.89822612179489</v>
      </c>
      <c r="K22" s="260">
        <v>234.63891349206349</v>
      </c>
      <c r="L22" s="260">
        <v>352.33521369047617</v>
      </c>
      <c r="M22" s="260">
        <v>295.95995934065928</v>
      </c>
      <c r="N22" s="259" t="s">
        <v>139</v>
      </c>
      <c r="O22" s="259">
        <v>3615.702736328125</v>
      </c>
      <c r="P22" s="206"/>
      <c r="Q22" s="210"/>
      <c r="R22" s="211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07"/>
      <c r="AD22" s="207"/>
      <c r="AE22" s="207"/>
      <c r="AF22" s="207"/>
      <c r="AG22" s="207"/>
      <c r="AH22" s="208"/>
      <c r="AI22" s="208"/>
      <c r="AJ22" s="208"/>
      <c r="AK22" s="208"/>
      <c r="AL22" s="208"/>
    </row>
    <row r="23" spans="1:38" s="209" customFormat="1" ht="13.5" customHeight="1">
      <c r="A23" s="257" t="s">
        <v>791</v>
      </c>
      <c r="B23" s="258" t="s">
        <v>815</v>
      </c>
      <c r="C23" s="259">
        <v>649.92750000000001</v>
      </c>
      <c r="D23" s="259">
        <v>580.86833333333323</v>
      </c>
      <c r="E23" s="259">
        <v>753.51</v>
      </c>
      <c r="F23" s="260">
        <v>731.48171527777777</v>
      </c>
      <c r="G23" s="260">
        <v>676.73</v>
      </c>
      <c r="H23" s="261">
        <v>677.76569861111113</v>
      </c>
      <c r="I23" s="262">
        <v>815.61133819444433</v>
      </c>
      <c r="J23" s="261">
        <v>699.31167777777773</v>
      </c>
      <c r="K23" s="260">
        <v>1084.363723611111</v>
      </c>
      <c r="L23" s="260">
        <v>1355.953936111111</v>
      </c>
      <c r="M23" s="260">
        <v>1187.8099229166667</v>
      </c>
      <c r="N23" s="259">
        <v>1066.6102722222222</v>
      </c>
      <c r="O23" s="259">
        <v>962.4627076388889</v>
      </c>
      <c r="P23" s="206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207"/>
      <c r="AD23" s="207"/>
      <c r="AE23" s="207"/>
      <c r="AF23" s="207"/>
      <c r="AG23" s="207"/>
      <c r="AH23" s="208"/>
      <c r="AI23" s="208"/>
      <c r="AJ23" s="208"/>
      <c r="AK23" s="208"/>
      <c r="AL23" s="208"/>
    </row>
    <row r="24" spans="1:38" s="209" customFormat="1" ht="13.5" customHeight="1">
      <c r="A24" s="257" t="s">
        <v>792</v>
      </c>
      <c r="B24" s="258" t="s">
        <v>815</v>
      </c>
      <c r="C24" s="259">
        <v>667.5675</v>
      </c>
      <c r="D24" s="259">
        <v>428.89416666666671</v>
      </c>
      <c r="E24" s="259">
        <v>735.78499999999997</v>
      </c>
      <c r="F24" s="260">
        <v>686.44023958333344</v>
      </c>
      <c r="G24" s="260">
        <v>525.01</v>
      </c>
      <c r="H24" s="261">
        <v>560.52737743055559</v>
      </c>
      <c r="I24" s="262">
        <v>681.86271111111114</v>
      </c>
      <c r="J24" s="261">
        <v>530.47012465277771</v>
      </c>
      <c r="K24" s="260">
        <v>1003.9235027777778</v>
      </c>
      <c r="L24" s="260">
        <v>1270.9033961111111</v>
      </c>
      <c r="M24" s="260">
        <v>1155.7446645833336</v>
      </c>
      <c r="N24" s="259">
        <v>267.85779364316244</v>
      </c>
      <c r="O24" s="259">
        <v>320.00016249999999</v>
      </c>
      <c r="P24" s="206"/>
      <c r="Q24" s="210"/>
      <c r="R24" s="211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07"/>
      <c r="AD24" s="207"/>
      <c r="AE24" s="207"/>
      <c r="AF24" s="207"/>
      <c r="AG24" s="207"/>
      <c r="AH24" s="208"/>
      <c r="AI24" s="208"/>
      <c r="AJ24" s="208"/>
      <c r="AK24" s="208"/>
      <c r="AL24" s="208"/>
    </row>
    <row r="25" spans="1:38" s="209" customFormat="1" ht="13.5" customHeight="1">
      <c r="A25" s="257" t="s">
        <v>828</v>
      </c>
      <c r="B25" s="258" t="s">
        <v>815</v>
      </c>
      <c r="C25" s="259">
        <v>500</v>
      </c>
      <c r="D25" s="259">
        <v>520.20833333333337</v>
      </c>
      <c r="E25" s="259">
        <v>550</v>
      </c>
      <c r="F25" s="260" t="s">
        <v>139</v>
      </c>
      <c r="G25" s="264" t="s">
        <v>139</v>
      </c>
      <c r="H25" s="264" t="s">
        <v>139</v>
      </c>
      <c r="I25" s="264">
        <v>318.07831388888889</v>
      </c>
      <c r="J25" s="261">
        <v>739</v>
      </c>
      <c r="K25" s="260">
        <v>578.33000000000004</v>
      </c>
      <c r="L25" s="260">
        <v>615.33333333333326</v>
      </c>
      <c r="M25" s="260" t="s">
        <v>139</v>
      </c>
      <c r="N25" s="259">
        <v>1287.8985572916665</v>
      </c>
      <c r="O25" s="259">
        <v>1825.5729427083334</v>
      </c>
      <c r="P25" s="206"/>
      <c r="Q25" s="210"/>
      <c r="R25" s="211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07"/>
      <c r="AD25" s="207"/>
      <c r="AE25" s="207"/>
      <c r="AF25" s="207"/>
      <c r="AG25" s="207"/>
      <c r="AH25" s="208"/>
      <c r="AI25" s="208"/>
      <c r="AJ25" s="208"/>
      <c r="AK25" s="208"/>
      <c r="AL25" s="208"/>
    </row>
    <row r="26" spans="1:38" s="209" customFormat="1" ht="13.5" customHeight="1">
      <c r="A26" s="257" t="s">
        <v>829</v>
      </c>
      <c r="B26" s="258" t="s">
        <v>815</v>
      </c>
      <c r="C26" s="264" t="s">
        <v>139</v>
      </c>
      <c r="D26" s="264" t="s">
        <v>139</v>
      </c>
      <c r="E26" s="264" t="s">
        <v>139</v>
      </c>
      <c r="F26" s="264" t="s">
        <v>139</v>
      </c>
      <c r="G26" s="264" t="s">
        <v>139</v>
      </c>
      <c r="H26" s="264" t="s">
        <v>139</v>
      </c>
      <c r="I26" s="264" t="s">
        <v>139</v>
      </c>
      <c r="J26" s="264">
        <v>237.7405745670996</v>
      </c>
      <c r="K26" s="260">
        <v>342.6048929563492</v>
      </c>
      <c r="L26" s="260">
        <v>452.75135069444445</v>
      </c>
      <c r="M26" s="260">
        <v>191.33688759920634</v>
      </c>
      <c r="N26" s="259">
        <v>1165.3765920138887</v>
      </c>
      <c r="O26" s="259">
        <v>1574.7640010416665</v>
      </c>
      <c r="P26" s="206"/>
      <c r="Q26" s="210"/>
      <c r="R26" s="211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07"/>
      <c r="AD26" s="207"/>
      <c r="AE26" s="207"/>
      <c r="AF26" s="207"/>
      <c r="AG26" s="207"/>
      <c r="AH26" s="208"/>
      <c r="AI26" s="208"/>
      <c r="AJ26" s="208"/>
      <c r="AK26" s="208"/>
      <c r="AL26" s="208"/>
    </row>
    <row r="27" spans="1:38" s="209" customFormat="1" ht="13.5" customHeight="1">
      <c r="A27" s="257" t="s">
        <v>43</v>
      </c>
      <c r="B27" s="258" t="s">
        <v>815</v>
      </c>
      <c r="C27" s="264" t="s">
        <v>139</v>
      </c>
      <c r="D27" s="264" t="s">
        <v>139</v>
      </c>
      <c r="E27" s="264" t="s">
        <v>139</v>
      </c>
      <c r="F27" s="264" t="s">
        <v>139</v>
      </c>
      <c r="G27" s="264" t="s">
        <v>139</v>
      </c>
      <c r="H27" s="264" t="s">
        <v>139</v>
      </c>
      <c r="I27" s="264" t="s">
        <v>139</v>
      </c>
      <c r="J27" s="264">
        <v>148.48281594516592</v>
      </c>
      <c r="K27" s="260">
        <v>183.08500317460314</v>
      </c>
      <c r="L27" s="260">
        <v>316.07475114341082</v>
      </c>
      <c r="M27" s="260">
        <v>441.80571277777784</v>
      </c>
      <c r="N27" s="259" t="s">
        <v>139</v>
      </c>
      <c r="O27" s="259">
        <v>1181.5168571428569</v>
      </c>
      <c r="P27" s="206"/>
      <c r="Q27" s="210"/>
      <c r="R27" s="211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07"/>
      <c r="AD27" s="207"/>
      <c r="AE27" s="207"/>
      <c r="AF27" s="207"/>
      <c r="AG27" s="207"/>
      <c r="AH27" s="208"/>
      <c r="AI27" s="208"/>
      <c r="AJ27" s="208"/>
      <c r="AK27" s="208"/>
      <c r="AL27" s="208"/>
    </row>
    <row r="28" spans="1:38" s="209" customFormat="1" ht="13.5" customHeight="1">
      <c r="A28" s="257" t="s">
        <v>47</v>
      </c>
      <c r="B28" s="258" t="s">
        <v>815</v>
      </c>
      <c r="C28" s="264" t="s">
        <v>139</v>
      </c>
      <c r="D28" s="264" t="s">
        <v>139</v>
      </c>
      <c r="E28" s="264" t="s">
        <v>139</v>
      </c>
      <c r="F28" s="264" t="s">
        <v>139</v>
      </c>
      <c r="G28" s="264" t="s">
        <v>139</v>
      </c>
      <c r="H28" s="264" t="s">
        <v>139</v>
      </c>
      <c r="I28" s="264" t="s">
        <v>139</v>
      </c>
      <c r="J28" s="264">
        <v>113.66225308641975</v>
      </c>
      <c r="K28" s="260">
        <v>161.52430565476189</v>
      </c>
      <c r="L28" s="260">
        <v>276.26152850529098</v>
      </c>
      <c r="M28" s="260">
        <v>220.64991874999998</v>
      </c>
      <c r="N28" s="259">
        <v>547.71667708333337</v>
      </c>
      <c r="O28" s="259">
        <v>332.19748819444442</v>
      </c>
      <c r="P28" s="206"/>
      <c r="Q28" s="210"/>
      <c r="R28" s="211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07"/>
      <c r="AD28" s="207"/>
      <c r="AE28" s="207"/>
      <c r="AF28" s="207"/>
      <c r="AG28" s="207"/>
      <c r="AH28" s="208"/>
      <c r="AI28" s="208"/>
      <c r="AJ28" s="208"/>
      <c r="AK28" s="208"/>
      <c r="AL28" s="208"/>
    </row>
    <row r="29" spans="1:38" s="209" customFormat="1" ht="13.5" customHeight="1">
      <c r="A29" s="257" t="s">
        <v>830</v>
      </c>
      <c r="B29" s="258" t="s">
        <v>831</v>
      </c>
      <c r="C29" s="264" t="s">
        <v>139</v>
      </c>
      <c r="D29" s="264" t="s">
        <v>139</v>
      </c>
      <c r="E29" s="264" t="s">
        <v>139</v>
      </c>
      <c r="F29" s="264" t="s">
        <v>139</v>
      </c>
      <c r="G29" s="264" t="s">
        <v>139</v>
      </c>
      <c r="H29" s="264" t="s">
        <v>139</v>
      </c>
      <c r="I29" s="264">
        <v>82.122847222222219</v>
      </c>
      <c r="J29" s="261">
        <v>89.436666666666667</v>
      </c>
      <c r="K29" s="260" t="s">
        <v>139</v>
      </c>
      <c r="L29" s="264" t="s">
        <v>139</v>
      </c>
      <c r="M29" s="264" t="s">
        <v>139</v>
      </c>
      <c r="N29" s="259">
        <v>419.3372604166666</v>
      </c>
      <c r="O29" s="259">
        <v>444.11138333333332</v>
      </c>
      <c r="P29" s="206"/>
      <c r="Q29" s="210"/>
      <c r="R29" s="211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07"/>
      <c r="AD29" s="207"/>
      <c r="AE29" s="207"/>
      <c r="AF29" s="207"/>
      <c r="AG29" s="207"/>
      <c r="AH29" s="208"/>
      <c r="AI29" s="208"/>
      <c r="AJ29" s="208"/>
      <c r="AK29" s="208"/>
      <c r="AL29" s="208"/>
    </row>
    <row r="30" spans="1:38" s="209" customFormat="1" ht="13.5" customHeight="1">
      <c r="A30" s="257" t="s">
        <v>832</v>
      </c>
      <c r="B30" s="258" t="s">
        <v>815</v>
      </c>
      <c r="C30" s="259">
        <v>49.442500000000003</v>
      </c>
      <c r="D30" s="259">
        <v>400.10900000000004</v>
      </c>
      <c r="E30" s="259">
        <v>576.75416666666672</v>
      </c>
      <c r="F30" s="265">
        <v>698.10995486111108</v>
      </c>
      <c r="G30" s="265">
        <v>380.27583333333337</v>
      </c>
      <c r="H30" s="262">
        <v>331.62486874999996</v>
      </c>
      <c r="I30" s="262">
        <v>231.86203499999996</v>
      </c>
      <c r="J30" s="261">
        <v>217.32283333333334</v>
      </c>
      <c r="K30" s="260">
        <v>266.51431333333335</v>
      </c>
      <c r="L30" s="260">
        <v>429.27021000000002</v>
      </c>
      <c r="M30" s="260">
        <v>503.97017750000015</v>
      </c>
      <c r="N30" s="266">
        <v>193.23743863636363</v>
      </c>
      <c r="O30" s="266">
        <v>809.1763736111111</v>
      </c>
      <c r="P30" s="206"/>
      <c r="Q30" s="210"/>
      <c r="R30" s="211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07"/>
      <c r="AD30" s="207"/>
      <c r="AE30" s="207"/>
      <c r="AF30" s="207"/>
      <c r="AG30" s="207"/>
      <c r="AH30" s="208"/>
      <c r="AI30" s="208"/>
      <c r="AJ30" s="208"/>
      <c r="AK30" s="208"/>
      <c r="AL30" s="208"/>
    </row>
    <row r="31" spans="1:38" s="209" customFormat="1" ht="13.5" customHeight="1">
      <c r="A31" s="257" t="s">
        <v>45</v>
      </c>
      <c r="B31" s="258" t="s">
        <v>815</v>
      </c>
      <c r="C31" s="259">
        <v>138.75</v>
      </c>
      <c r="D31" s="259">
        <v>257.61333333333329</v>
      </c>
      <c r="E31" s="259">
        <v>209.55916666666667</v>
      </c>
      <c r="F31" s="260">
        <v>235.51029166666669</v>
      </c>
      <c r="G31" s="260">
        <v>199.20249999999999</v>
      </c>
      <c r="H31" s="262">
        <v>166.72397916666668</v>
      </c>
      <c r="I31" s="262">
        <v>145.55077430555556</v>
      </c>
      <c r="J31" s="261">
        <v>143.99960138888886</v>
      </c>
      <c r="K31" s="260">
        <v>214.09830725308643</v>
      </c>
      <c r="L31" s="260">
        <v>290.39105154320981</v>
      </c>
      <c r="M31" s="260">
        <v>332.70997957027544</v>
      </c>
      <c r="N31" s="266">
        <v>372.17115208333325</v>
      </c>
      <c r="O31" s="266">
        <v>344.97885138888887</v>
      </c>
      <c r="P31" s="206"/>
      <c r="Q31" s="210"/>
      <c r="R31" s="211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07"/>
      <c r="AD31" s="207"/>
      <c r="AE31" s="207"/>
      <c r="AF31" s="207"/>
      <c r="AG31" s="207"/>
      <c r="AH31" s="208"/>
      <c r="AI31" s="208"/>
      <c r="AJ31" s="208"/>
      <c r="AK31" s="208"/>
      <c r="AL31" s="208"/>
    </row>
    <row r="32" spans="1:38" s="209" customFormat="1" ht="13.5" customHeight="1">
      <c r="A32" s="257" t="s">
        <v>46</v>
      </c>
      <c r="B32" s="258" t="s">
        <v>815</v>
      </c>
      <c r="C32" s="259">
        <v>570.37583333333339</v>
      </c>
      <c r="D32" s="259">
        <v>507.17916666666656</v>
      </c>
      <c r="E32" s="259">
        <v>567.14010025000005</v>
      </c>
      <c r="F32" s="260">
        <v>337.30020734126981</v>
      </c>
      <c r="G32" s="260">
        <v>210.68583333333333</v>
      </c>
      <c r="H32" s="261">
        <v>216.27400307539685</v>
      </c>
      <c r="I32" s="262">
        <v>198.24668561507937</v>
      </c>
      <c r="J32" s="261">
        <v>310.48601140873018</v>
      </c>
      <c r="K32" s="260">
        <v>261.67288601190472</v>
      </c>
      <c r="L32" s="260">
        <v>452.06068119047609</v>
      </c>
      <c r="M32" s="260">
        <v>541.47495069444449</v>
      </c>
      <c r="N32" s="266">
        <v>382.65654583333338</v>
      </c>
      <c r="O32" s="266">
        <v>501.27567480158723</v>
      </c>
      <c r="P32" s="206"/>
      <c r="Q32" s="210"/>
      <c r="R32" s="211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07"/>
      <c r="AD32" s="207"/>
      <c r="AE32" s="207"/>
      <c r="AF32" s="207"/>
      <c r="AG32" s="207"/>
      <c r="AH32" s="208"/>
      <c r="AI32" s="208"/>
      <c r="AJ32" s="208"/>
      <c r="AK32" s="208"/>
      <c r="AL32" s="208"/>
    </row>
    <row r="33" spans="1:38" s="209" customFormat="1" ht="16.5" customHeight="1">
      <c r="A33" s="257" t="s">
        <v>833</v>
      </c>
      <c r="B33" s="267" t="s">
        <v>815</v>
      </c>
      <c r="C33" s="268">
        <v>804.41666666666663</v>
      </c>
      <c r="D33" s="268">
        <v>382.56166666666667</v>
      </c>
      <c r="E33" s="268">
        <v>426.57</v>
      </c>
      <c r="F33" s="268">
        <v>520.5653125</v>
      </c>
      <c r="G33" s="268">
        <v>292.06916666666666</v>
      </c>
      <c r="H33" s="268">
        <v>364.22332916666664</v>
      </c>
      <c r="I33" s="268">
        <v>385.28755277777776</v>
      </c>
      <c r="J33" s="268">
        <v>417.87847222222223</v>
      </c>
      <c r="K33" s="268">
        <v>548.18616666666674</v>
      </c>
      <c r="L33" s="268">
        <v>855.48574999999994</v>
      </c>
      <c r="M33" s="268">
        <v>890.89306875</v>
      </c>
      <c r="N33" s="268">
        <v>839.37781041666676</v>
      </c>
      <c r="O33" s="268">
        <v>1305.8953069444444</v>
      </c>
      <c r="P33" s="206"/>
      <c r="Q33" s="210"/>
      <c r="R33" s="211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07"/>
      <c r="AD33" s="207"/>
      <c r="AE33" s="207"/>
      <c r="AF33" s="207"/>
      <c r="AG33" s="207"/>
      <c r="AH33" s="208"/>
      <c r="AI33" s="208"/>
      <c r="AJ33" s="208"/>
      <c r="AK33" s="208"/>
      <c r="AL33" s="208"/>
    </row>
    <row r="34" spans="1:38" s="209" customFormat="1" ht="16.5" customHeight="1">
      <c r="A34" s="257" t="s">
        <v>834</v>
      </c>
      <c r="B34" s="267" t="s">
        <v>815</v>
      </c>
      <c r="C34" s="268">
        <v>521.20916666666665</v>
      </c>
      <c r="D34" s="268">
        <v>361.01749999999998</v>
      </c>
      <c r="E34" s="268">
        <v>286.44666666666666</v>
      </c>
      <c r="F34" s="268">
        <v>434.69462847222218</v>
      </c>
      <c r="G34" s="268">
        <v>291.43</v>
      </c>
      <c r="H34" s="268">
        <v>295.12404583333335</v>
      </c>
      <c r="I34" s="268">
        <v>319.42788194444444</v>
      </c>
      <c r="J34" s="268">
        <v>308.05902777777777</v>
      </c>
      <c r="K34" s="268">
        <v>465.78215833333337</v>
      </c>
      <c r="L34" s="268">
        <v>630.03493055555555</v>
      </c>
      <c r="M34" s="268">
        <v>788.17748541666663</v>
      </c>
      <c r="N34" s="268">
        <v>741.03390625000009</v>
      </c>
      <c r="O34" s="268">
        <v>1103.2039534722223</v>
      </c>
      <c r="P34" s="206"/>
      <c r="Q34" s="210"/>
      <c r="R34" s="211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07"/>
      <c r="AD34" s="207"/>
      <c r="AE34" s="207"/>
      <c r="AF34" s="207"/>
      <c r="AG34" s="207"/>
      <c r="AH34" s="208"/>
      <c r="AI34" s="208"/>
      <c r="AJ34" s="208"/>
      <c r="AK34" s="208"/>
      <c r="AL34" s="208"/>
    </row>
    <row r="35" spans="1:38" s="207" customFormat="1" ht="13.5" customHeight="1">
      <c r="A35" s="257" t="s">
        <v>50</v>
      </c>
      <c r="B35" s="267" t="s">
        <v>815</v>
      </c>
      <c r="C35" s="268">
        <v>281.88916666666665</v>
      </c>
      <c r="D35" s="268">
        <v>292.35000000000002</v>
      </c>
      <c r="E35" s="268">
        <v>310.33333333333331</v>
      </c>
      <c r="F35" s="268">
        <v>288.06447916666667</v>
      </c>
      <c r="G35" s="268">
        <v>237.67166666666671</v>
      </c>
      <c r="H35" s="268">
        <v>202.84134166666664</v>
      </c>
      <c r="I35" s="268">
        <v>175.1290406517094</v>
      </c>
      <c r="J35" s="268">
        <v>175.8184597222222</v>
      </c>
      <c r="K35" s="268">
        <v>261.4166431623932</v>
      </c>
      <c r="L35" s="268">
        <v>409.86844041514041</v>
      </c>
      <c r="M35" s="268">
        <v>581.00220138888892</v>
      </c>
      <c r="N35" s="268">
        <v>558.00872500000003</v>
      </c>
      <c r="O35" s="268">
        <v>385.47</v>
      </c>
      <c r="Q35" s="210"/>
      <c r="R35" s="211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</row>
    <row r="36" spans="1:38" s="207" customFormat="1" ht="13.5" customHeight="1">
      <c r="A36" s="257" t="s">
        <v>66</v>
      </c>
      <c r="B36" s="267" t="s">
        <v>831</v>
      </c>
      <c r="C36" s="268">
        <v>343.44416666666666</v>
      </c>
      <c r="D36" s="268">
        <v>290.73333333333329</v>
      </c>
      <c r="E36" s="268">
        <v>217.285</v>
      </c>
      <c r="F36" s="268">
        <v>323.51718749999998</v>
      </c>
      <c r="G36" s="268">
        <v>346.1225</v>
      </c>
      <c r="H36" s="268">
        <v>194.75528333333332</v>
      </c>
      <c r="I36" s="268">
        <v>255.44791666666666</v>
      </c>
      <c r="J36" s="268">
        <v>327.84201388888891</v>
      </c>
      <c r="K36" s="268">
        <v>358.5243055555556</v>
      </c>
      <c r="L36" s="268">
        <v>579.43437499999993</v>
      </c>
      <c r="M36" s="268">
        <v>424.91193722222221</v>
      </c>
      <c r="N36" s="268">
        <v>693.45733333333339</v>
      </c>
      <c r="O36" s="268">
        <v>1060.99</v>
      </c>
      <c r="Q36" s="210"/>
      <c r="R36" s="211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</row>
    <row r="37" spans="1:38" s="207" customFormat="1" ht="13.5" customHeight="1">
      <c r="A37" s="257" t="s">
        <v>835</v>
      </c>
      <c r="B37" s="267" t="s">
        <v>831</v>
      </c>
      <c r="C37" s="268">
        <v>108.32083333333333</v>
      </c>
      <c r="D37" s="268">
        <v>79.234166666666667</v>
      </c>
      <c r="E37" s="268">
        <v>77.750833333333318</v>
      </c>
      <c r="F37" s="268">
        <v>75.667343750000001</v>
      </c>
      <c r="G37" s="268">
        <v>144.5395</v>
      </c>
      <c r="H37" s="268">
        <v>79.63336249999999</v>
      </c>
      <c r="I37" s="268">
        <v>76.848924999999994</v>
      </c>
      <c r="J37" s="268">
        <v>79.501041666666666</v>
      </c>
      <c r="K37" s="268">
        <v>88.427155555555558</v>
      </c>
      <c r="L37" s="268">
        <v>139.36343333333335</v>
      </c>
      <c r="M37" s="268">
        <v>155.85139583333333</v>
      </c>
      <c r="N37" s="268">
        <v>212.21847083333333</v>
      </c>
      <c r="O37" s="268">
        <v>190.11</v>
      </c>
      <c r="Q37" s="210"/>
      <c r="R37" s="211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</row>
    <row r="38" spans="1:38" s="207" customFormat="1" ht="13.5" customHeight="1">
      <c r="A38" s="257" t="s">
        <v>762</v>
      </c>
      <c r="B38" s="267" t="s">
        <v>837</v>
      </c>
      <c r="C38" s="268">
        <v>112.58083333333333</v>
      </c>
      <c r="D38" s="268">
        <v>113.62583333333332</v>
      </c>
      <c r="E38" s="268">
        <v>124.6</v>
      </c>
      <c r="F38" s="268">
        <v>123.71777083333335</v>
      </c>
      <c r="G38" s="268">
        <v>125.02916666666665</v>
      </c>
      <c r="H38" s="268">
        <v>100.48831805555557</v>
      </c>
      <c r="I38" s="268">
        <v>135.02532499999998</v>
      </c>
      <c r="J38" s="268">
        <v>118.64770833333334</v>
      </c>
      <c r="K38" s="268">
        <v>123.91506666666665</v>
      </c>
      <c r="L38" s="268">
        <v>147.37996388888888</v>
      </c>
      <c r="M38" s="268">
        <v>275.54773888888889</v>
      </c>
      <c r="N38" s="268">
        <v>284.82335833333332</v>
      </c>
      <c r="O38" s="268">
        <v>314.04000000000002</v>
      </c>
      <c r="Q38" s="210"/>
      <c r="R38" s="211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24"/>
      <c r="AD38" s="224"/>
    </row>
    <row r="39" spans="1:38" s="207" customFormat="1" ht="13.5" customHeight="1">
      <c r="A39" s="257" t="s">
        <v>839</v>
      </c>
      <c r="B39" s="267" t="s">
        <v>831</v>
      </c>
      <c r="C39" s="268">
        <v>39.5625</v>
      </c>
      <c r="D39" s="268">
        <v>29.316666666666666</v>
      </c>
      <c r="E39" s="268">
        <v>41.560833333333335</v>
      </c>
      <c r="F39" s="268">
        <v>38.609472222222223</v>
      </c>
      <c r="G39" s="268">
        <v>67.306666666666672</v>
      </c>
      <c r="H39" s="268">
        <v>50.472702083333338</v>
      </c>
      <c r="I39" s="268">
        <v>56.780095833333327</v>
      </c>
      <c r="J39" s="268">
        <v>34.788727873343525</v>
      </c>
      <c r="K39" s="268">
        <v>41.401655252849004</v>
      </c>
      <c r="L39" s="268">
        <v>53.146329132961945</v>
      </c>
      <c r="M39" s="268">
        <v>52.098628645833344</v>
      </c>
      <c r="N39" s="268">
        <v>28.029668749999999</v>
      </c>
      <c r="O39" s="268">
        <v>61.71</v>
      </c>
      <c r="Q39" s="210"/>
      <c r="R39" s="211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26"/>
      <c r="AD39" s="226"/>
    </row>
    <row r="40" spans="1:38" s="207" customFormat="1" ht="13.5" customHeight="1">
      <c r="A40" s="257" t="s">
        <v>840</v>
      </c>
      <c r="B40" s="267" t="s">
        <v>831</v>
      </c>
      <c r="C40" s="268">
        <v>560.18916666666667</v>
      </c>
      <c r="D40" s="268">
        <v>624.80833333333339</v>
      </c>
      <c r="E40" s="268">
        <v>843.72500000000002</v>
      </c>
      <c r="F40" s="268">
        <v>768.35563888888873</v>
      </c>
      <c r="G40" s="268">
        <v>511.4016666666667</v>
      </c>
      <c r="H40" s="268">
        <v>436.80069374999999</v>
      </c>
      <c r="I40" s="268">
        <v>573.55696111111115</v>
      </c>
      <c r="J40" s="268">
        <v>749.16309722222229</v>
      </c>
      <c r="K40" s="268">
        <v>870.26043055555556</v>
      </c>
      <c r="L40" s="268">
        <v>1295.2361222222223</v>
      </c>
      <c r="M40" s="268">
        <v>1592.2778375</v>
      </c>
      <c r="N40" s="268">
        <v>1344.8885479166665</v>
      </c>
      <c r="O40" s="268">
        <v>2537.14</v>
      </c>
      <c r="Q40" s="210"/>
      <c r="R40" s="211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</row>
    <row r="41" spans="1:38" s="207" customFormat="1" ht="14.25" customHeight="1">
      <c r="A41" s="257" t="s">
        <v>836</v>
      </c>
      <c r="B41" s="267" t="s">
        <v>841</v>
      </c>
      <c r="C41" s="268">
        <v>53.84833333333335</v>
      </c>
      <c r="D41" s="268">
        <v>68.026166666666668</v>
      </c>
      <c r="E41" s="268">
        <v>153.32416666666666</v>
      </c>
      <c r="F41" s="268">
        <v>404.70281249999999</v>
      </c>
      <c r="G41" s="268">
        <v>568.96833333333336</v>
      </c>
      <c r="H41" s="268">
        <v>326.74881527777779</v>
      </c>
      <c r="I41" s="268">
        <v>298.62473333333332</v>
      </c>
      <c r="J41" s="268">
        <v>526.52777777777771</v>
      </c>
      <c r="K41" s="268">
        <v>522.21231944444446</v>
      </c>
      <c r="L41" s="268">
        <v>800.08333333333337</v>
      </c>
      <c r="M41" s="268">
        <v>1392.4857812500002</v>
      </c>
      <c r="N41" s="268">
        <v>1535.2796604166667</v>
      </c>
      <c r="O41" s="268">
        <v>2268.7399999999998</v>
      </c>
    </row>
    <row r="42" spans="1:38" s="207" customFormat="1" ht="19.5" customHeight="1">
      <c r="A42" s="257" t="s">
        <v>838</v>
      </c>
      <c r="B42" s="267" t="s">
        <v>841</v>
      </c>
      <c r="C42" s="268">
        <v>566.88549999999998</v>
      </c>
      <c r="D42" s="268">
        <v>603.74833333333333</v>
      </c>
      <c r="E42" s="268">
        <v>603.85166666666657</v>
      </c>
      <c r="F42" s="268">
        <v>737.12181944444455</v>
      </c>
      <c r="G42" s="268">
        <v>961.9708333333333</v>
      </c>
      <c r="H42" s="268">
        <v>700.23232499999995</v>
      </c>
      <c r="I42" s="268">
        <v>705.50901666666675</v>
      </c>
      <c r="J42" s="268">
        <v>752.32465277777771</v>
      </c>
      <c r="K42" s="268">
        <v>950.70008333333328</v>
      </c>
      <c r="L42" s="268">
        <v>1643.2360666666666</v>
      </c>
      <c r="M42" s="268">
        <v>1368.7064020833332</v>
      </c>
      <c r="N42" s="268">
        <v>951.33883333333324</v>
      </c>
      <c r="O42" s="268">
        <v>1783.4</v>
      </c>
      <c r="T42" s="228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</row>
    <row r="43" spans="1:38" s="207" customFormat="1" ht="15" customHeight="1">
      <c r="A43" s="257" t="s">
        <v>842</v>
      </c>
      <c r="B43" s="267" t="s">
        <v>831</v>
      </c>
      <c r="C43" s="268">
        <v>486.20499999999998</v>
      </c>
      <c r="D43" s="268">
        <v>601.49666666666667</v>
      </c>
      <c r="E43" s="268">
        <v>677.11558333333323</v>
      </c>
      <c r="F43" s="268">
        <v>846.44843750000007</v>
      </c>
      <c r="G43" s="268">
        <v>805.82583333333332</v>
      </c>
      <c r="H43" s="268">
        <v>752.34470069444444</v>
      </c>
      <c r="I43" s="268">
        <v>673.03805</v>
      </c>
      <c r="J43" s="268">
        <v>842.6444444444445</v>
      </c>
      <c r="K43" s="268">
        <v>898.09703888888873</v>
      </c>
      <c r="L43" s="268">
        <v>1361.7777777777778</v>
      </c>
      <c r="M43" s="268">
        <v>2111.3265104166667</v>
      </c>
      <c r="N43" s="268">
        <v>1691.9118979166667</v>
      </c>
      <c r="O43" s="268">
        <v>2018.3</v>
      </c>
      <c r="S43" s="210"/>
      <c r="T43" s="212"/>
      <c r="U43" s="212"/>
      <c r="V43" s="224"/>
      <c r="W43" s="223"/>
      <c r="X43" s="224"/>
      <c r="Y43" s="224"/>
      <c r="Z43" s="225"/>
      <c r="AA43" s="224"/>
      <c r="AB43" s="223"/>
      <c r="AC43" s="223"/>
      <c r="AD43" s="223"/>
    </row>
    <row r="44" spans="1:38" s="207" customFormat="1" ht="18.75" customHeight="1">
      <c r="A44" s="257" t="s">
        <v>843</v>
      </c>
      <c r="B44" s="267" t="s">
        <v>841</v>
      </c>
      <c r="C44" s="268">
        <v>1899.16</v>
      </c>
      <c r="D44" s="268">
        <v>1102.9866666666669</v>
      </c>
      <c r="E44" s="268">
        <v>2243.7591666666667</v>
      </c>
      <c r="F44" s="268">
        <v>2340.7489270833335</v>
      </c>
      <c r="G44" s="268">
        <v>2474.9125000000008</v>
      </c>
      <c r="H44" s="268">
        <v>1678.9121020833334</v>
      </c>
      <c r="I44" s="268">
        <v>1886.4350083333331</v>
      </c>
      <c r="J44" s="268">
        <v>2228.7673611111113</v>
      </c>
      <c r="K44" s="268">
        <v>2397.85</v>
      </c>
      <c r="L44" s="268">
        <v>3675.7048388888888</v>
      </c>
      <c r="M44" s="268">
        <v>4390.5357437499997</v>
      </c>
      <c r="N44" s="268">
        <v>274.84589166666666</v>
      </c>
      <c r="O44" s="268">
        <v>342.13</v>
      </c>
      <c r="S44" s="210"/>
      <c r="T44" s="212"/>
      <c r="U44" s="212"/>
      <c r="V44" s="224"/>
      <c r="W44" s="223"/>
      <c r="X44" s="224"/>
      <c r="Y44" s="224"/>
      <c r="Z44" s="225"/>
      <c r="AA44" s="224"/>
      <c r="AB44" s="223"/>
      <c r="AC44" s="223"/>
      <c r="AD44" s="223"/>
    </row>
    <row r="45" spans="1:38" s="207" customFormat="1" ht="16.5" customHeight="1">
      <c r="A45" s="257" t="s">
        <v>844</v>
      </c>
      <c r="B45" s="267" t="s">
        <v>841</v>
      </c>
      <c r="C45" s="268">
        <v>1246.2627272727275</v>
      </c>
      <c r="D45" s="268">
        <v>602.89083333333326</v>
      </c>
      <c r="E45" s="268">
        <v>1492.9324999999999</v>
      </c>
      <c r="F45" s="268">
        <v>1604.5592916666665</v>
      </c>
      <c r="G45" s="268">
        <v>1958.2608333333335</v>
      </c>
      <c r="H45" s="268">
        <v>1018.1857388888889</v>
      </c>
      <c r="I45" s="268">
        <v>1153.166463888889</v>
      </c>
      <c r="J45" s="268">
        <v>1310.773263888889</v>
      </c>
      <c r="K45" s="268">
        <v>1293.7173611111111</v>
      </c>
      <c r="L45" s="268">
        <v>2452.5506944444446</v>
      </c>
      <c r="M45" s="268">
        <v>2975.313356944444</v>
      </c>
      <c r="N45" s="268">
        <v>4969.1779875000002</v>
      </c>
      <c r="O45" s="268">
        <v>4763.91</v>
      </c>
    </row>
    <row r="46" spans="1:38" s="207" customFormat="1" ht="13.5" customHeight="1">
      <c r="A46" s="257" t="s">
        <v>59</v>
      </c>
      <c r="B46" s="267" t="s">
        <v>831</v>
      </c>
      <c r="C46" s="268">
        <v>67.635833333333338</v>
      </c>
      <c r="D46" s="268">
        <v>78.080833333333331</v>
      </c>
      <c r="E46" s="268">
        <v>124.06183333333333</v>
      </c>
      <c r="F46" s="268">
        <v>64.117430555555558</v>
      </c>
      <c r="G46" s="268">
        <v>88.081666666666663</v>
      </c>
      <c r="H46" s="268">
        <v>103.15428999999999</v>
      </c>
      <c r="I46" s="268">
        <v>77.655566666666672</v>
      </c>
      <c r="J46" s="268">
        <v>96.099305555555546</v>
      </c>
      <c r="K46" s="268">
        <v>93.813194444444434</v>
      </c>
      <c r="L46" s="268">
        <v>128.56376666666665</v>
      </c>
      <c r="M46" s="268">
        <v>179.69210833333332</v>
      </c>
      <c r="N46" s="268">
        <v>3134.2437979166662</v>
      </c>
      <c r="O46" s="268">
        <v>3230.5</v>
      </c>
    </row>
    <row r="47" spans="1:38" s="207" customFormat="1" ht="13.5" customHeight="1">
      <c r="A47" s="257" t="s">
        <v>845</v>
      </c>
      <c r="B47" s="267" t="s">
        <v>815</v>
      </c>
      <c r="C47" s="268">
        <v>1264.4204999999999</v>
      </c>
      <c r="D47" s="268">
        <v>1252.585</v>
      </c>
      <c r="E47" s="268">
        <v>1331.8208333333332</v>
      </c>
      <c r="F47" s="268">
        <v>1625.2968055555557</v>
      </c>
      <c r="G47" s="268">
        <v>1669.8958333333333</v>
      </c>
      <c r="H47" s="268">
        <v>1608.2916666666667</v>
      </c>
      <c r="I47" s="268">
        <v>1689.5659722222224</v>
      </c>
      <c r="J47" s="268">
        <v>1725.625</v>
      </c>
      <c r="K47" s="268">
        <v>2229.5416666666665</v>
      </c>
      <c r="L47" s="268">
        <v>4376.9826388888887</v>
      </c>
      <c r="M47" s="268">
        <v>5221.9786249999997</v>
      </c>
      <c r="N47" s="268">
        <v>5103.9582999999993</v>
      </c>
      <c r="O47" s="268">
        <v>5040.53</v>
      </c>
    </row>
    <row r="48" spans="1:38" s="193" customFormat="1" ht="16.5" customHeight="1">
      <c r="A48" s="257" t="s">
        <v>846</v>
      </c>
      <c r="B48" s="267" t="s">
        <v>815</v>
      </c>
      <c r="C48" s="268">
        <v>1244.6991666666665</v>
      </c>
      <c r="D48" s="268">
        <v>1270.2116666666666</v>
      </c>
      <c r="E48" s="268">
        <v>1337.8641666666665</v>
      </c>
      <c r="F48" s="268">
        <v>1467.0654861111113</v>
      </c>
      <c r="G48" s="268">
        <v>1538.6933333333334</v>
      </c>
      <c r="H48" s="268">
        <v>1189.5</v>
      </c>
      <c r="I48" s="268">
        <v>1359.6597222222222</v>
      </c>
      <c r="J48" s="268">
        <v>1338.9166666666667</v>
      </c>
      <c r="K48" s="268">
        <v>1770.8368055555554</v>
      </c>
      <c r="L48" s="268">
        <v>4165.6395833333336</v>
      </c>
      <c r="M48" s="268">
        <v>4666.8502583333329</v>
      </c>
      <c r="N48" s="268">
        <v>4806.2916333333333</v>
      </c>
      <c r="O48" s="268">
        <v>4023.05</v>
      </c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H48" s="201"/>
      <c r="AI48" s="201"/>
      <c r="AJ48" s="201"/>
      <c r="AK48" s="201"/>
      <c r="AL48" s="201"/>
    </row>
    <row r="49" spans="1:38" s="193" customFormat="1" ht="15" customHeight="1">
      <c r="A49" s="257" t="s">
        <v>847</v>
      </c>
      <c r="B49" s="267" t="s">
        <v>815</v>
      </c>
      <c r="C49" s="268" t="s">
        <v>139</v>
      </c>
      <c r="D49" s="268" t="s">
        <v>139</v>
      </c>
      <c r="E49" s="268">
        <v>860.63333333333333</v>
      </c>
      <c r="F49" s="268">
        <v>822.5</v>
      </c>
      <c r="G49" s="268" t="s">
        <v>139</v>
      </c>
      <c r="H49" s="268">
        <v>772.78927083333326</v>
      </c>
      <c r="I49" s="268">
        <v>831.03125</v>
      </c>
      <c r="J49" s="268">
        <v>916.97586805555557</v>
      </c>
      <c r="K49" s="268">
        <v>1282.1819444444445</v>
      </c>
      <c r="L49" s="268">
        <v>2479.2204638888888</v>
      </c>
      <c r="M49" s="268">
        <v>2265.2710506944445</v>
      </c>
      <c r="N49" s="268">
        <v>2004.5832500000001</v>
      </c>
      <c r="O49" s="268">
        <v>2265</v>
      </c>
      <c r="R49" s="210"/>
      <c r="S49" s="212"/>
      <c r="T49" s="224"/>
      <c r="U49" s="223"/>
      <c r="V49" s="224"/>
      <c r="W49" s="224"/>
      <c r="X49" s="225"/>
      <c r="Y49" s="224"/>
      <c r="Z49" s="223"/>
      <c r="AA49" s="223"/>
      <c r="AB49" s="223"/>
      <c r="AH49" s="201"/>
      <c r="AI49" s="201"/>
      <c r="AJ49" s="201"/>
      <c r="AK49" s="201"/>
      <c r="AL49" s="201"/>
    </row>
    <row r="50" spans="1:38" s="193" customFormat="1" ht="16.5" customHeight="1">
      <c r="A50" s="257" t="s">
        <v>848</v>
      </c>
      <c r="B50" s="267" t="s">
        <v>831</v>
      </c>
      <c r="C50" s="268">
        <v>75.375</v>
      </c>
      <c r="D50" s="268">
        <v>96.066666666666663</v>
      </c>
      <c r="E50" s="268">
        <v>83.492500000000007</v>
      </c>
      <c r="F50" s="268">
        <v>94.441440972222225</v>
      </c>
      <c r="G50" s="268">
        <v>92.545000000000002</v>
      </c>
      <c r="H50" s="268">
        <v>78.662608333333324</v>
      </c>
      <c r="I50" s="268">
        <v>79.735624999999999</v>
      </c>
      <c r="J50" s="268">
        <v>81.565208333333331</v>
      </c>
      <c r="K50" s="268">
        <v>141.69762499999999</v>
      </c>
      <c r="L50" s="268">
        <v>285.58123194444443</v>
      </c>
      <c r="M50" s="268">
        <v>229.09647638888893</v>
      </c>
      <c r="N50" s="268">
        <v>221.3844541666667</v>
      </c>
      <c r="O50" s="268">
        <v>218.22</v>
      </c>
      <c r="R50" s="230"/>
      <c r="S50" s="231"/>
      <c r="T50" s="231"/>
      <c r="U50" s="231"/>
      <c r="V50" s="232"/>
      <c r="W50" s="231"/>
      <c r="X50" s="231"/>
      <c r="Y50" s="226"/>
      <c r="Z50" s="233"/>
      <c r="AA50" s="233"/>
      <c r="AB50" s="233"/>
      <c r="AH50" s="201"/>
      <c r="AI50" s="201"/>
      <c r="AJ50" s="201"/>
      <c r="AK50" s="201"/>
      <c r="AL50" s="201"/>
    </row>
    <row r="51" spans="1:38" s="193" customFormat="1" ht="16.5" customHeight="1">
      <c r="A51" s="250"/>
      <c r="B51" s="251"/>
      <c r="C51" s="252"/>
      <c r="D51" s="252"/>
      <c r="E51" s="253"/>
      <c r="F51" s="188"/>
      <c r="G51" s="254"/>
      <c r="H51" s="255"/>
      <c r="I51" s="190"/>
      <c r="J51" s="189"/>
      <c r="K51" s="188"/>
      <c r="L51" s="188"/>
      <c r="M51" s="188"/>
      <c r="N51" s="256"/>
      <c r="O51" s="256"/>
      <c r="R51" s="230"/>
      <c r="S51" s="231"/>
      <c r="T51" s="231"/>
      <c r="U51" s="231"/>
      <c r="V51" s="232"/>
      <c r="W51" s="231"/>
      <c r="X51" s="231"/>
      <c r="Y51" s="226"/>
      <c r="Z51" s="233"/>
      <c r="AA51" s="233"/>
      <c r="AB51" s="233"/>
      <c r="AH51" s="201"/>
      <c r="AI51" s="201"/>
      <c r="AJ51" s="201"/>
      <c r="AK51" s="201"/>
      <c r="AL51" s="201"/>
    </row>
    <row r="52" spans="1:38" s="193" customFormat="1" ht="19.5" customHeight="1">
      <c r="A52" s="215"/>
      <c r="B52" s="216"/>
      <c r="C52" s="217"/>
      <c r="D52" s="217"/>
      <c r="E52" s="217"/>
      <c r="F52" s="205"/>
      <c r="G52" s="205"/>
      <c r="H52" s="218"/>
      <c r="I52" s="219"/>
      <c r="J52" s="218"/>
      <c r="K52" s="205"/>
      <c r="L52" s="205"/>
      <c r="M52" s="205"/>
      <c r="N52" s="217"/>
      <c r="O52" s="220"/>
      <c r="AH52" s="201"/>
      <c r="AI52" s="201"/>
      <c r="AJ52" s="201"/>
      <c r="AK52" s="201"/>
      <c r="AL52" s="201"/>
    </row>
    <row r="53" spans="1:38" s="193" customFormat="1" ht="19.5" customHeight="1">
      <c r="A53" s="85" t="s">
        <v>487</v>
      </c>
      <c r="B53" s="216"/>
      <c r="C53" s="217"/>
      <c r="D53" s="217"/>
      <c r="E53" s="217"/>
      <c r="F53" s="205"/>
      <c r="G53" s="205"/>
      <c r="H53" s="218"/>
      <c r="I53" s="219"/>
      <c r="J53" s="218"/>
      <c r="K53" s="205"/>
      <c r="L53" s="205"/>
      <c r="M53" s="205"/>
      <c r="N53" s="212"/>
      <c r="O53" s="212"/>
      <c r="AH53" s="201"/>
      <c r="AI53" s="201"/>
      <c r="AJ53" s="201"/>
      <c r="AK53" s="201"/>
      <c r="AL53" s="201"/>
    </row>
    <row r="54" spans="1:38" s="193" customFormat="1" ht="16.5" customHeight="1">
      <c r="A54" s="88" t="s">
        <v>72</v>
      </c>
      <c r="B54" s="211"/>
      <c r="C54" s="212"/>
      <c r="D54" s="212"/>
      <c r="E54" s="212"/>
      <c r="F54" s="223"/>
      <c r="G54" s="223"/>
      <c r="H54" s="224"/>
      <c r="I54" s="225"/>
      <c r="J54" s="224"/>
      <c r="K54" s="223"/>
      <c r="L54" s="223"/>
      <c r="M54" s="223"/>
      <c r="N54" s="212"/>
      <c r="O54" s="212"/>
      <c r="AH54" s="201"/>
      <c r="AI54" s="201"/>
      <c r="AJ54" s="201"/>
      <c r="AK54" s="201"/>
      <c r="AL54" s="201"/>
    </row>
    <row r="55" spans="1:38" s="193" customFormat="1" ht="16.5" customHeight="1">
      <c r="A55" s="575"/>
      <c r="B55" s="575"/>
      <c r="C55" s="575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212"/>
      <c r="O55" s="212"/>
      <c r="T55" s="236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H55" s="201"/>
      <c r="AI55" s="201"/>
      <c r="AJ55" s="201"/>
      <c r="AK55" s="201"/>
      <c r="AL55" s="201"/>
    </row>
    <row r="56" spans="1:38" s="193" customFormat="1" ht="16.5" customHeight="1">
      <c r="A56" s="210"/>
      <c r="B56" s="211"/>
      <c r="C56" s="212"/>
      <c r="D56" s="212"/>
      <c r="E56" s="212"/>
      <c r="F56" s="223"/>
      <c r="G56" s="223"/>
      <c r="H56" s="224"/>
      <c r="I56" s="225"/>
      <c r="J56" s="224"/>
      <c r="K56" s="223"/>
      <c r="L56" s="223"/>
      <c r="M56" s="223"/>
      <c r="N56" s="212"/>
      <c r="O56" s="212"/>
      <c r="S56" s="210"/>
      <c r="T56" s="212"/>
      <c r="U56" s="212"/>
      <c r="V56" s="224"/>
      <c r="W56" s="223"/>
      <c r="X56" s="224"/>
      <c r="Y56" s="224"/>
      <c r="Z56" s="225"/>
      <c r="AA56" s="224"/>
      <c r="AB56" s="223"/>
      <c r="AC56" s="223"/>
      <c r="AD56" s="223"/>
      <c r="AH56" s="201"/>
      <c r="AI56" s="201"/>
      <c r="AJ56" s="201"/>
      <c r="AK56" s="201"/>
      <c r="AL56" s="201"/>
    </row>
    <row r="57" spans="1:38" s="207" customFormat="1" ht="16.5" customHeight="1">
      <c r="A57" s="203"/>
      <c r="B57" s="203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12"/>
      <c r="O57" s="212"/>
      <c r="S57" s="210"/>
      <c r="T57" s="212"/>
      <c r="U57" s="212"/>
      <c r="V57" s="224"/>
      <c r="W57" s="223"/>
      <c r="X57" s="224"/>
      <c r="Y57" s="224"/>
      <c r="Z57" s="225"/>
      <c r="AA57" s="224"/>
      <c r="AB57" s="223"/>
      <c r="AC57" s="223"/>
      <c r="AD57" s="223"/>
    </row>
    <row r="58" spans="1:38" s="207" customFormat="1" ht="16.5" customHeight="1">
      <c r="A58" s="210"/>
      <c r="B58" s="211"/>
      <c r="C58" s="212"/>
      <c r="D58" s="212"/>
      <c r="E58" s="212"/>
      <c r="F58" s="223"/>
      <c r="G58" s="223"/>
      <c r="H58" s="224"/>
      <c r="I58" s="225"/>
      <c r="J58" s="224"/>
      <c r="K58" s="223"/>
      <c r="L58" s="223"/>
      <c r="M58" s="223"/>
      <c r="N58" s="212"/>
      <c r="O58" s="212"/>
      <c r="T58" s="236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</row>
    <row r="59" spans="1:38" s="207" customFormat="1" ht="16.5" customHeight="1">
      <c r="A59" s="210"/>
      <c r="B59" s="211"/>
      <c r="C59" s="212"/>
      <c r="D59" s="212"/>
      <c r="E59" s="212"/>
      <c r="F59" s="223"/>
      <c r="G59" s="223"/>
      <c r="H59" s="224"/>
      <c r="I59" s="225"/>
      <c r="J59" s="224"/>
      <c r="K59" s="223"/>
      <c r="L59" s="223"/>
      <c r="M59" s="223"/>
      <c r="N59" s="223"/>
      <c r="O59" s="223"/>
      <c r="R59" s="234"/>
      <c r="S59" s="234"/>
      <c r="T59" s="212"/>
      <c r="U59" s="212"/>
      <c r="V59" s="224"/>
      <c r="W59" s="223"/>
      <c r="X59" s="224"/>
      <c r="Y59" s="224"/>
      <c r="Z59" s="225"/>
      <c r="AA59" s="224"/>
      <c r="AB59" s="225"/>
      <c r="AC59" s="225"/>
      <c r="AD59" s="225"/>
    </row>
    <row r="60" spans="1:38" s="207" customFormat="1" ht="16.5" customHeight="1">
      <c r="A60" s="210"/>
      <c r="B60" s="211"/>
      <c r="C60" s="212"/>
      <c r="D60" s="212"/>
      <c r="E60" s="225"/>
      <c r="F60" s="223"/>
      <c r="G60" s="223"/>
      <c r="H60" s="224"/>
      <c r="I60" s="225"/>
      <c r="J60" s="224"/>
      <c r="K60" s="223"/>
      <c r="L60" s="223"/>
      <c r="M60" s="223"/>
      <c r="N60" s="223"/>
      <c r="O60" s="223"/>
      <c r="R60" s="234"/>
      <c r="S60" s="234"/>
      <c r="T60" s="212"/>
      <c r="U60" s="212"/>
      <c r="V60" s="224"/>
      <c r="W60" s="223"/>
      <c r="X60" s="235"/>
      <c r="Y60" s="224"/>
      <c r="Z60" s="225"/>
      <c r="AA60" s="224"/>
      <c r="AB60" s="225"/>
      <c r="AC60" s="225"/>
      <c r="AD60" s="225"/>
    </row>
    <row r="61" spans="1:38" s="207" customFormat="1" ht="16.5" customHeight="1">
      <c r="A61" s="210"/>
      <c r="B61" s="227"/>
      <c r="C61" s="212"/>
      <c r="D61" s="212"/>
      <c r="E61" s="224"/>
      <c r="F61" s="223"/>
      <c r="G61" s="223"/>
      <c r="H61" s="224"/>
      <c r="I61" s="225"/>
      <c r="J61" s="224"/>
      <c r="K61" s="223"/>
      <c r="L61" s="223"/>
      <c r="M61" s="223"/>
      <c r="N61" s="223"/>
      <c r="O61" s="223"/>
    </row>
    <row r="62" spans="1:38" s="207" customFormat="1" ht="16.5" customHeight="1">
      <c r="A62" s="210"/>
      <c r="B62" s="227"/>
      <c r="C62" s="212"/>
      <c r="D62" s="212"/>
      <c r="E62" s="225"/>
      <c r="F62" s="223"/>
      <c r="G62" s="224"/>
      <c r="H62" s="223"/>
      <c r="I62" s="223"/>
      <c r="J62" s="224"/>
      <c r="K62" s="224"/>
      <c r="L62" s="224"/>
      <c r="M62" s="224"/>
      <c r="N62" s="193"/>
      <c r="O62" s="193"/>
    </row>
    <row r="63" spans="1:38" s="207" customFormat="1" ht="16.5" customHeight="1">
      <c r="A63" s="210"/>
      <c r="B63" s="227"/>
      <c r="C63" s="212"/>
      <c r="D63" s="212"/>
      <c r="E63" s="224"/>
      <c r="F63" s="223"/>
      <c r="G63" s="224"/>
      <c r="H63" s="224"/>
      <c r="I63" s="225"/>
      <c r="J63" s="224"/>
      <c r="K63" s="223"/>
      <c r="L63" s="223"/>
      <c r="M63" s="223"/>
      <c r="N63" s="193"/>
      <c r="O63" s="229"/>
      <c r="U63" s="236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</row>
    <row r="64" spans="1:38" s="207" customFormat="1" ht="16.5" customHeight="1">
      <c r="A64" s="210"/>
      <c r="B64" s="227"/>
      <c r="C64" s="212"/>
      <c r="D64" s="212"/>
      <c r="E64" s="224"/>
      <c r="F64" s="223"/>
      <c r="G64" s="224"/>
      <c r="H64" s="224"/>
      <c r="I64" s="225"/>
      <c r="J64" s="224"/>
      <c r="K64" s="223"/>
      <c r="L64" s="223"/>
      <c r="M64" s="223"/>
      <c r="N64" s="193"/>
      <c r="O64" s="229"/>
      <c r="U64" s="237"/>
      <c r="V64" s="237"/>
      <c r="W64" s="237"/>
      <c r="X64" s="223"/>
      <c r="Y64" s="234"/>
      <c r="Z64" s="237"/>
      <c r="AA64" s="225"/>
      <c r="AB64" s="224"/>
      <c r="AC64" s="225"/>
      <c r="AD64" s="225"/>
      <c r="AE64" s="225"/>
    </row>
    <row r="65" spans="1:31" s="207" customFormat="1" ht="16.5" customHeight="1">
      <c r="A65" s="210"/>
      <c r="B65" s="227"/>
      <c r="C65" s="212"/>
      <c r="D65" s="212"/>
      <c r="E65" s="224"/>
      <c r="F65" s="223"/>
      <c r="G65" s="224"/>
      <c r="H65" s="224"/>
      <c r="I65" s="225"/>
      <c r="J65" s="224"/>
      <c r="K65" s="223"/>
      <c r="L65" s="223"/>
      <c r="M65" s="223"/>
    </row>
    <row r="66" spans="1:31" s="207" customFormat="1" ht="16.5" customHeight="1">
      <c r="A66" s="210"/>
      <c r="B66" s="227"/>
      <c r="C66" s="212"/>
      <c r="D66" s="212"/>
      <c r="E66" s="224"/>
      <c r="F66" s="223"/>
      <c r="G66" s="224"/>
      <c r="H66" s="224"/>
      <c r="I66" s="225"/>
      <c r="J66" s="224"/>
      <c r="K66" s="223"/>
      <c r="L66" s="223"/>
      <c r="M66" s="223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</row>
    <row r="67" spans="1:31" s="207" customFormat="1" ht="16.5" customHeight="1">
      <c r="A67" s="210"/>
      <c r="B67" s="227"/>
      <c r="C67" s="212"/>
      <c r="D67" s="212"/>
      <c r="E67" s="224"/>
      <c r="F67" s="223"/>
      <c r="G67" s="224"/>
      <c r="H67" s="224"/>
      <c r="I67" s="225"/>
      <c r="J67" s="224"/>
      <c r="K67" s="223"/>
      <c r="L67" s="223"/>
      <c r="M67" s="223"/>
      <c r="N67" s="203"/>
      <c r="O67" s="203"/>
      <c r="T67" s="227"/>
      <c r="U67" s="234"/>
      <c r="V67" s="239"/>
      <c r="W67" s="240"/>
      <c r="X67" s="223"/>
      <c r="Y67" s="241"/>
      <c r="Z67" s="242"/>
      <c r="AA67" s="225"/>
      <c r="AB67" s="224"/>
      <c r="AC67" s="223"/>
      <c r="AD67" s="223"/>
      <c r="AE67" s="223"/>
    </row>
    <row r="68" spans="1:31" s="207" customFormat="1" ht="16.5" customHeight="1">
      <c r="A68" s="210"/>
      <c r="B68" s="227"/>
      <c r="C68" s="212"/>
      <c r="D68" s="212"/>
      <c r="E68" s="224"/>
      <c r="F68" s="223"/>
      <c r="G68" s="224"/>
      <c r="H68" s="224"/>
      <c r="I68" s="225"/>
      <c r="J68" s="224"/>
      <c r="K68" s="223"/>
      <c r="L68" s="223"/>
      <c r="M68" s="223"/>
      <c r="N68" s="203"/>
      <c r="O68" s="203"/>
      <c r="T68" s="244"/>
      <c r="U68" s="230"/>
      <c r="V68" s="231"/>
      <c r="W68" s="231"/>
      <c r="X68" s="223"/>
      <c r="Y68" s="223"/>
      <c r="Z68" s="231"/>
      <c r="AA68" s="231"/>
      <c r="AB68" s="226"/>
      <c r="AC68" s="233"/>
      <c r="AD68" s="233"/>
      <c r="AE68" s="233"/>
    </row>
    <row r="69" spans="1:31" s="207" customFormat="1" ht="19.5" customHeight="1">
      <c r="A69" s="210"/>
      <c r="B69" s="227"/>
      <c r="C69" s="212"/>
      <c r="D69" s="212"/>
      <c r="E69" s="224"/>
      <c r="F69" s="223"/>
      <c r="G69" s="224"/>
      <c r="H69" s="224"/>
      <c r="I69" s="225"/>
      <c r="J69" s="224"/>
      <c r="K69" s="223"/>
      <c r="L69" s="223"/>
      <c r="M69" s="223"/>
      <c r="N69" s="204"/>
      <c r="O69" s="204"/>
    </row>
    <row r="70" spans="1:31" s="207" customFormat="1" ht="5.25" customHeight="1">
      <c r="A70" s="210"/>
      <c r="B70" s="227"/>
      <c r="C70" s="212"/>
      <c r="D70" s="212"/>
      <c r="E70" s="224"/>
      <c r="F70" s="223"/>
      <c r="G70" s="224"/>
      <c r="H70" s="224"/>
      <c r="I70" s="225"/>
      <c r="J70" s="224"/>
      <c r="K70" s="223"/>
      <c r="L70" s="223"/>
      <c r="M70" s="223"/>
      <c r="N70" s="193"/>
      <c r="O70" s="193"/>
    </row>
    <row r="71" spans="1:31" s="193" customFormat="1" ht="17.25" customHeight="1">
      <c r="A71" s="210"/>
      <c r="B71" s="227"/>
      <c r="C71" s="212"/>
      <c r="D71" s="212"/>
      <c r="E71" s="224"/>
      <c r="F71" s="223"/>
      <c r="G71" s="224"/>
      <c r="H71" s="224"/>
      <c r="I71" s="225"/>
      <c r="J71" s="224"/>
      <c r="K71" s="225"/>
      <c r="L71" s="225"/>
      <c r="M71" s="225"/>
      <c r="N71" s="223"/>
      <c r="O71" s="223"/>
    </row>
    <row r="72" spans="1:31" s="193" customFormat="1">
      <c r="A72" s="234"/>
      <c r="B72" s="211"/>
      <c r="C72" s="212"/>
      <c r="D72" s="212"/>
      <c r="E72" s="224"/>
      <c r="F72" s="223"/>
      <c r="G72" s="224"/>
      <c r="H72" s="224"/>
      <c r="I72" s="225"/>
      <c r="J72" s="224"/>
      <c r="K72" s="225"/>
      <c r="L72" s="225"/>
      <c r="M72" s="225"/>
      <c r="N72" s="224"/>
      <c r="O72" s="224"/>
    </row>
    <row r="73" spans="1:31" s="193" customFormat="1">
      <c r="A73" s="234"/>
      <c r="B73" s="211"/>
      <c r="C73" s="212"/>
      <c r="D73" s="212"/>
      <c r="E73" s="224"/>
      <c r="F73" s="223"/>
      <c r="G73" s="235"/>
      <c r="H73" s="224"/>
      <c r="I73" s="225"/>
      <c r="J73" s="224"/>
      <c r="K73" s="225"/>
      <c r="L73" s="225"/>
      <c r="M73" s="225"/>
      <c r="N73" s="223"/>
      <c r="O73" s="223"/>
    </row>
    <row r="74" spans="1:31" s="193" customFormat="1">
      <c r="A74" s="234"/>
      <c r="B74" s="211"/>
      <c r="C74" s="237"/>
      <c r="D74" s="237"/>
      <c r="E74" s="237"/>
      <c r="F74" s="223"/>
      <c r="G74" s="238"/>
      <c r="H74" s="237"/>
      <c r="I74" s="225"/>
      <c r="J74" s="224"/>
      <c r="K74" s="225"/>
      <c r="L74" s="225"/>
      <c r="M74" s="225"/>
      <c r="N74" s="223"/>
      <c r="O74" s="223"/>
    </row>
    <row r="75" spans="1:31" s="193" customFormat="1">
      <c r="A75" s="234"/>
      <c r="B75" s="227"/>
      <c r="C75" s="239"/>
      <c r="D75" s="239"/>
      <c r="E75" s="240"/>
      <c r="F75" s="223"/>
      <c r="G75" s="241"/>
      <c r="H75" s="242"/>
      <c r="I75" s="225"/>
      <c r="J75" s="224"/>
      <c r="K75" s="223"/>
      <c r="L75" s="223"/>
      <c r="M75" s="223"/>
      <c r="N75" s="223"/>
      <c r="O75" s="223"/>
    </row>
    <row r="76" spans="1:31" s="193" customFormat="1">
      <c r="A76" s="222"/>
      <c r="B76" s="243"/>
      <c r="C76" s="243"/>
      <c r="F76" s="241"/>
      <c r="G76" s="241"/>
      <c r="H76" s="241"/>
      <c r="I76" s="207"/>
      <c r="J76" s="241"/>
      <c r="K76" s="241"/>
      <c r="L76" s="241"/>
      <c r="M76" s="241"/>
      <c r="N76" s="223"/>
      <c r="O76" s="223"/>
    </row>
    <row r="77" spans="1:31" s="193" customFormat="1">
      <c r="A77" s="207"/>
      <c r="B77" s="211"/>
      <c r="C77" s="211"/>
      <c r="E77" s="210"/>
      <c r="N77" s="223"/>
      <c r="O77" s="223"/>
    </row>
    <row r="78" spans="1:31" s="193" customFormat="1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23"/>
      <c r="O78" s="223"/>
    </row>
    <row r="79" spans="1:31" s="193" customFormat="1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25"/>
      <c r="O79" s="225"/>
    </row>
    <row r="80" spans="1:31" s="193" customFormat="1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</row>
    <row r="81" spans="1:15" s="193" customFormat="1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23"/>
      <c r="O81" s="223"/>
    </row>
    <row r="82" spans="1:15" s="193" customFormat="1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23"/>
      <c r="O82" s="223"/>
    </row>
    <row r="83" spans="1:15" s="193" customFormat="1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</row>
    <row r="84" spans="1:15" s="193" customFormat="1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25"/>
      <c r="O84" s="225"/>
    </row>
    <row r="85" spans="1:15" s="193" customFormat="1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25"/>
      <c r="O85" s="225"/>
    </row>
    <row r="86" spans="1:15" s="193" customFormat="1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25"/>
      <c r="O86" s="225"/>
    </row>
    <row r="87" spans="1:15" s="193" customFormat="1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23"/>
      <c r="O87" s="223"/>
    </row>
    <row r="88" spans="1:15" s="193" customFormat="1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41"/>
      <c r="O88" s="241"/>
    </row>
    <row r="89" spans="1:15" s="193" customFormat="1">
      <c r="B89" s="211"/>
      <c r="C89" s="211"/>
    </row>
    <row r="90" spans="1:15" s="193" customFormat="1">
      <c r="B90" s="211"/>
      <c r="C90" s="211"/>
      <c r="E90" s="210"/>
    </row>
    <row r="91" spans="1:15" s="193" customFormat="1">
      <c r="B91" s="211"/>
      <c r="C91" s="211"/>
    </row>
    <row r="92" spans="1:15" s="193" customFormat="1">
      <c r="B92" s="211"/>
      <c r="C92" s="211"/>
    </row>
    <row r="93" spans="1:15" s="193" customFormat="1">
      <c r="B93" s="211"/>
      <c r="C93" s="211"/>
    </row>
    <row r="94" spans="1:15" s="193" customFormat="1">
      <c r="B94" s="211"/>
      <c r="C94" s="211"/>
    </row>
    <row r="95" spans="1:15" s="193" customFormat="1">
      <c r="B95" s="211"/>
      <c r="C95" s="211"/>
    </row>
    <row r="96" spans="1:15" s="193" customFormat="1">
      <c r="B96" s="211"/>
      <c r="C96" s="211"/>
    </row>
    <row r="97" spans="1:15" s="193" customFormat="1">
      <c r="B97" s="211"/>
      <c r="C97" s="211"/>
    </row>
    <row r="98" spans="1:15" s="193" customFormat="1">
      <c r="B98" s="211"/>
      <c r="C98" s="211"/>
    </row>
    <row r="99" spans="1:15" s="193" customFormat="1">
      <c r="B99" s="211"/>
      <c r="C99" s="211"/>
    </row>
    <row r="100" spans="1:15">
      <c r="A100" s="193"/>
      <c r="B100" s="211"/>
      <c r="C100" s="211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</row>
    <row r="101" spans="1:15">
      <c r="A101" s="193"/>
      <c r="B101" s="211"/>
      <c r="C101" s="211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</row>
    <row r="102" spans="1:15">
      <c r="A102" s="193"/>
      <c r="B102" s="211"/>
      <c r="C102" s="211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</row>
    <row r="103" spans="1:15">
      <c r="A103" s="193"/>
      <c r="B103" s="211"/>
      <c r="C103" s="211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</row>
    <row r="104" spans="1:15">
      <c r="A104" s="193"/>
      <c r="B104" s="211"/>
      <c r="C104" s="211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</row>
    <row r="105" spans="1:15">
      <c r="A105" s="193"/>
      <c r="B105" s="211"/>
      <c r="C105" s="211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</row>
    <row r="106" spans="1:15">
      <c r="A106" s="193"/>
      <c r="B106" s="211"/>
      <c r="C106" s="211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</row>
    <row r="107" spans="1:15">
      <c r="A107" s="193"/>
      <c r="B107" s="211"/>
      <c r="C107" s="211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</row>
    <row r="108" spans="1:15">
      <c r="A108" s="193"/>
      <c r="B108" s="211"/>
      <c r="C108" s="211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</row>
    <row r="109" spans="1:15">
      <c r="A109" s="193"/>
      <c r="B109" s="211"/>
      <c r="C109" s="211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</row>
    <row r="110" spans="1:15">
      <c r="A110" s="193"/>
      <c r="B110" s="211"/>
      <c r="C110" s="211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</row>
    <row r="111" spans="1:15">
      <c r="A111" s="193"/>
      <c r="B111" s="211"/>
      <c r="C111" s="211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</row>
    <row r="112" spans="1:15">
      <c r="A112" s="193"/>
      <c r="B112" s="211"/>
      <c r="C112" s="211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</row>
    <row r="113" spans="1:15">
      <c r="A113" s="193"/>
      <c r="B113" s="211"/>
      <c r="C113" s="211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</row>
    <row r="114" spans="1:15">
      <c r="A114" s="193"/>
      <c r="B114" s="211"/>
      <c r="C114" s="211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</row>
    <row r="115" spans="1:15">
      <c r="A115" s="193"/>
      <c r="B115" s="211"/>
      <c r="C115" s="211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</row>
    <row r="116" spans="1:15">
      <c r="A116" s="193"/>
      <c r="B116" s="211"/>
      <c r="C116" s="211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</row>
    <row r="117" spans="1:15">
      <c r="A117" s="193"/>
      <c r="B117" s="211"/>
      <c r="C117" s="211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</row>
  </sheetData>
  <mergeCells count="6">
    <mergeCell ref="A55:M55"/>
    <mergeCell ref="A1:O1"/>
    <mergeCell ref="Q4:AB4"/>
    <mergeCell ref="Q8:AB8"/>
    <mergeCell ref="Q16:AB16"/>
    <mergeCell ref="Q23:AB23"/>
  </mergeCells>
  <conditionalFormatting sqref="A53">
    <cfRule type="dataBar" priority="2">
      <dataBar>
        <cfvo type="min" val="0"/>
        <cfvo type="max" val="0"/>
        <color rgb="FF638EC6"/>
      </dataBar>
    </cfRule>
  </conditionalFormatting>
  <conditionalFormatting sqref="A53">
    <cfRule type="dataBar" priority="1">
      <dataBar>
        <cfvo type="min" val="0"/>
        <cfvo type="max" val="0"/>
        <color rgb="FF638EC6"/>
      </dataBar>
    </cfRule>
  </conditionalFormatting>
  <hyperlinks>
    <hyperlink ref="A54" r:id="rId1"/>
  </hyperlinks>
  <pageMargins left="0.67" right="0.37" top="1.69" bottom="0.43307086614173229" header="0.78" footer="0.23622047244094491"/>
  <pageSetup orientation="landscape" horizontalDpi="4294967294" verticalDpi="300" r:id="rId2"/>
  <headerFooter alignWithMargins="0">
    <oddHeader>&amp;R&amp;G</oddHeader>
    <oddFooter>&amp;R9 (a)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201"/>
  <sheetViews>
    <sheetView topLeftCell="A36" zoomScale="80" zoomScaleNormal="80" workbookViewId="0">
      <selection activeCell="A60" sqref="A60:A61"/>
    </sheetView>
  </sheetViews>
  <sheetFormatPr baseColWidth="10" defaultColWidth="15.28515625" defaultRowHeight="15.75"/>
  <cols>
    <col min="1" max="1" width="20.42578125" style="270" customWidth="1"/>
    <col min="2" max="2" width="10.140625" style="270" customWidth="1"/>
    <col min="3" max="12" width="10.85546875" style="270" customWidth="1"/>
    <col min="13" max="13" width="15.28515625" style="270"/>
    <col min="14" max="14" width="15.28515625" style="213"/>
    <col min="15" max="33" width="15.28515625" style="210"/>
    <col min="34" max="47" width="15.28515625" style="213"/>
    <col min="48" max="16384" width="15.28515625" style="270"/>
  </cols>
  <sheetData>
    <row r="1" spans="1:47" s="210" customFormat="1">
      <c r="A1" s="579" t="s">
        <v>883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270"/>
      <c r="N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</row>
    <row r="2" spans="1:47" s="210" customFormat="1" ht="24.75" customHeight="1" thickBot="1">
      <c r="A2" s="271" t="s">
        <v>98</v>
      </c>
      <c r="B2" s="271" t="s">
        <v>813</v>
      </c>
      <c r="C2" s="272">
        <v>1996</v>
      </c>
      <c r="D2" s="272">
        <v>1997</v>
      </c>
      <c r="E2" s="272">
        <v>1998</v>
      </c>
      <c r="F2" s="272">
        <v>1999</v>
      </c>
      <c r="G2" s="272">
        <v>2000</v>
      </c>
      <c r="H2" s="272">
        <v>2001</v>
      </c>
      <c r="I2" s="272">
        <v>2002</v>
      </c>
      <c r="J2" s="272">
        <v>2003</v>
      </c>
      <c r="K2" s="272">
        <v>2004</v>
      </c>
      <c r="L2" s="272">
        <v>2005</v>
      </c>
      <c r="M2" s="270"/>
      <c r="N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</row>
    <row r="3" spans="1:47" s="210" customFormat="1" ht="13.5" customHeight="1">
      <c r="A3" s="273" t="s">
        <v>814</v>
      </c>
      <c r="B3" s="274" t="s">
        <v>851</v>
      </c>
      <c r="C3" s="275">
        <v>4.7450000000000001</v>
      </c>
      <c r="D3" s="275">
        <v>5.1538354166666673</v>
      </c>
      <c r="E3" s="275">
        <v>5.0637673611111111</v>
      </c>
      <c r="F3" s="276">
        <v>5.0637673611111111</v>
      </c>
      <c r="G3" s="275">
        <v>5.1491531249999998</v>
      </c>
      <c r="H3" s="275">
        <v>5.2638824652777778</v>
      </c>
      <c r="I3" s="275">
        <v>5.3989322453703705</v>
      </c>
      <c r="J3" s="275">
        <v>6.3563302083333326</v>
      </c>
      <c r="K3" s="275">
        <v>14.64040474537037</v>
      </c>
      <c r="L3" s="275">
        <v>14.142588136574071</v>
      </c>
      <c r="M3" s="270"/>
      <c r="N3" s="277"/>
      <c r="O3" s="277"/>
      <c r="P3" s="278"/>
      <c r="Q3" s="278"/>
      <c r="R3" s="278"/>
      <c r="S3" s="278"/>
      <c r="T3" s="278"/>
      <c r="U3" s="278"/>
      <c r="V3" s="278"/>
      <c r="W3" s="278"/>
      <c r="X3" s="278"/>
      <c r="Y3" s="278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</row>
    <row r="4" spans="1:47" s="210" customFormat="1" ht="13.5" customHeight="1">
      <c r="A4" s="273" t="s">
        <v>816</v>
      </c>
      <c r="B4" s="274" t="s">
        <v>851</v>
      </c>
      <c r="C4" s="275">
        <v>5.6366666666666658</v>
      </c>
      <c r="D4" s="275">
        <v>6.0574070833333336</v>
      </c>
      <c r="E4" s="275">
        <v>5.8471076388888887</v>
      </c>
      <c r="F4" s="276">
        <v>5.8471076388888887</v>
      </c>
      <c r="G4" s="275">
        <v>5.8731588541666655</v>
      </c>
      <c r="H4" s="275">
        <v>6.1790532638888891</v>
      </c>
      <c r="I4" s="279">
        <v>6.3950258101851851</v>
      </c>
      <c r="J4" s="280">
        <v>7.4010572916666666</v>
      </c>
      <c r="K4" s="280">
        <v>16.728359027777774</v>
      </c>
      <c r="L4" s="280">
        <v>16.139253645833332</v>
      </c>
      <c r="M4" s="270"/>
      <c r="N4" s="213"/>
      <c r="O4" s="230"/>
      <c r="P4" s="239"/>
      <c r="Q4" s="239"/>
      <c r="R4" s="239"/>
      <c r="S4" s="232"/>
      <c r="T4" s="239"/>
      <c r="U4" s="239"/>
      <c r="V4" s="239"/>
      <c r="W4" s="239"/>
      <c r="X4" s="239"/>
      <c r="Y4" s="239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</row>
    <row r="5" spans="1:47" s="210" customFormat="1" ht="13.5" customHeight="1">
      <c r="A5" s="273" t="s">
        <v>817</v>
      </c>
      <c r="B5" s="274" t="s">
        <v>851</v>
      </c>
      <c r="C5" s="275">
        <v>2.6174166666666667</v>
      </c>
      <c r="D5" s="275">
        <v>2.9152229166666674</v>
      </c>
      <c r="E5" s="275">
        <v>2.8518854166666667</v>
      </c>
      <c r="F5" s="276">
        <v>2.8518854166666667</v>
      </c>
      <c r="G5" s="275">
        <v>2.6708321180555559</v>
      </c>
      <c r="H5" s="275">
        <v>2.8470338888888889</v>
      </c>
      <c r="I5" s="279">
        <v>2.9878083912037048</v>
      </c>
      <c r="J5" s="280">
        <v>3.6938049768518524</v>
      </c>
      <c r="K5" s="280">
        <v>7.5338125000000007</v>
      </c>
      <c r="L5" s="280">
        <v>6.7687883680555556</v>
      </c>
      <c r="M5" s="270"/>
      <c r="N5" s="213"/>
      <c r="O5" s="230"/>
      <c r="P5" s="239"/>
      <c r="Q5" s="239"/>
      <c r="R5" s="239"/>
      <c r="S5" s="232"/>
      <c r="T5" s="239"/>
      <c r="U5" s="239"/>
      <c r="V5" s="226"/>
      <c r="W5" s="233"/>
      <c r="X5" s="233"/>
      <c r="Y5" s="23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</row>
    <row r="6" spans="1:47" s="210" customFormat="1" ht="13.5" customHeight="1">
      <c r="A6" s="273" t="s">
        <v>20</v>
      </c>
      <c r="B6" s="274" t="s">
        <v>851</v>
      </c>
      <c r="C6" s="275">
        <v>2.33</v>
      </c>
      <c r="D6" s="275">
        <v>3.5690291666666667</v>
      </c>
      <c r="E6" s="275">
        <v>2.2155729166666664</v>
      </c>
      <c r="F6" s="276">
        <v>2.2155729166666664</v>
      </c>
      <c r="G6" s="275">
        <v>2.7185633680555554</v>
      </c>
      <c r="H6" s="275">
        <v>3.1424439236111112</v>
      </c>
      <c r="I6" s="279">
        <v>3.276856076388889</v>
      </c>
      <c r="J6" s="280">
        <v>3.4020222222222221</v>
      </c>
      <c r="K6" s="280">
        <v>7.8081786458333324</v>
      </c>
      <c r="L6" s="280">
        <v>8.733010590277777</v>
      </c>
      <c r="M6" s="270"/>
      <c r="N6" s="213"/>
      <c r="P6" s="212"/>
      <c r="Q6" s="212"/>
      <c r="R6" s="212"/>
      <c r="S6" s="223"/>
      <c r="T6" s="223"/>
      <c r="U6" s="224"/>
      <c r="V6" s="225"/>
      <c r="W6" s="224"/>
      <c r="X6" s="223"/>
      <c r="Y6" s="223"/>
      <c r="AA6" s="22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</row>
    <row r="7" spans="1:47" s="210" customFormat="1" ht="13.5" customHeight="1">
      <c r="A7" s="273" t="s">
        <v>104</v>
      </c>
      <c r="B7" s="274" t="s">
        <v>851</v>
      </c>
      <c r="C7" s="275">
        <v>6.0566666666666658</v>
      </c>
      <c r="D7" s="275">
        <v>6.601039583333332</v>
      </c>
      <c r="E7" s="275">
        <v>7.3960520833333341</v>
      </c>
      <c r="F7" s="276">
        <v>7.3960520833333341</v>
      </c>
      <c r="G7" s="275">
        <v>7.9633406249999998</v>
      </c>
      <c r="H7" s="275">
        <v>8.3411127777777772</v>
      </c>
      <c r="I7" s="279">
        <v>8.0709732060185182</v>
      </c>
      <c r="J7" s="280">
        <v>8.4489344907407382</v>
      </c>
      <c r="K7" s="280">
        <v>13.684799131944445</v>
      </c>
      <c r="L7" s="280">
        <v>20.600144270833333</v>
      </c>
      <c r="M7" s="270"/>
      <c r="N7" s="213"/>
      <c r="P7" s="212"/>
      <c r="Q7" s="212"/>
      <c r="R7" s="212"/>
      <c r="S7" s="223"/>
      <c r="T7" s="223"/>
      <c r="U7" s="224"/>
      <c r="V7" s="225"/>
      <c r="W7" s="224"/>
      <c r="X7" s="223"/>
      <c r="Y7" s="223"/>
      <c r="AA7" s="22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</row>
    <row r="8" spans="1:47" s="210" customFormat="1" ht="13.5" customHeight="1">
      <c r="A8" s="273" t="s">
        <v>818</v>
      </c>
      <c r="B8" s="274" t="s">
        <v>851</v>
      </c>
      <c r="C8" s="275">
        <v>5.4824999999999999</v>
      </c>
      <c r="D8" s="275">
        <v>6.3980583333333323</v>
      </c>
      <c r="E8" s="275">
        <v>5.974663194444445</v>
      </c>
      <c r="F8" s="276">
        <v>5.974663194444445</v>
      </c>
      <c r="G8" s="275">
        <v>5.1443901041666669</v>
      </c>
      <c r="H8" s="275">
        <v>5.5036460763888888</v>
      </c>
      <c r="I8" s="279">
        <v>5.7821104745370375</v>
      </c>
      <c r="J8" s="280">
        <v>6.6851773148148146</v>
      </c>
      <c r="K8" s="280">
        <v>11.968416319444446</v>
      </c>
      <c r="L8" s="280">
        <v>13.966418402777776</v>
      </c>
      <c r="M8" s="270"/>
      <c r="N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</row>
    <row r="9" spans="1:47" s="210" customFormat="1" ht="13.5" customHeight="1">
      <c r="A9" s="273" t="s">
        <v>819</v>
      </c>
      <c r="B9" s="274" t="s">
        <v>851</v>
      </c>
      <c r="C9" s="275">
        <v>6.9349999999999996</v>
      </c>
      <c r="D9" s="275">
        <v>9.8541708333333329</v>
      </c>
      <c r="E9" s="275">
        <v>10.341583333333332</v>
      </c>
      <c r="F9" s="276">
        <v>10.341583333333332</v>
      </c>
      <c r="G9" s="275">
        <v>7.7286128472222231</v>
      </c>
      <c r="H9" s="275">
        <v>10.550512291666665</v>
      </c>
      <c r="I9" s="279">
        <v>8.756441261574075</v>
      </c>
      <c r="J9" s="280">
        <v>10.330143402777779</v>
      </c>
      <c r="K9" s="280">
        <v>16.43172777777778</v>
      </c>
      <c r="L9" s="280">
        <v>26.908882638888883</v>
      </c>
      <c r="M9" s="270"/>
      <c r="N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</row>
    <row r="10" spans="1:47" s="210" customFormat="1" ht="13.5" customHeight="1">
      <c r="A10" s="273" t="s">
        <v>820</v>
      </c>
      <c r="B10" s="274" t="s">
        <v>851</v>
      </c>
      <c r="C10" s="275">
        <v>5.2133333333333338</v>
      </c>
      <c r="D10" s="275">
        <v>7.6131333333333346</v>
      </c>
      <c r="E10" s="275">
        <v>7.3302604166666674</v>
      </c>
      <c r="F10" s="276">
        <v>7.3302604166666674</v>
      </c>
      <c r="G10" s="275">
        <v>5.4936229166666664</v>
      </c>
      <c r="H10" s="275">
        <v>9.5686243749999988</v>
      </c>
      <c r="I10" s="279">
        <v>8.3356541087962963</v>
      </c>
      <c r="J10" s="280">
        <v>8.7552687500000008</v>
      </c>
      <c r="K10" s="280">
        <v>16.304954166666665</v>
      </c>
      <c r="L10" s="280">
        <v>18.711211111111108</v>
      </c>
      <c r="M10" s="270"/>
      <c r="N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</row>
    <row r="11" spans="1:47" s="210" customFormat="1" ht="13.5" customHeight="1">
      <c r="A11" s="273" t="s">
        <v>821</v>
      </c>
      <c r="B11" s="274" t="s">
        <v>851</v>
      </c>
      <c r="C11" s="281" t="s">
        <v>139</v>
      </c>
      <c r="D11" s="281" t="s">
        <v>139</v>
      </c>
      <c r="E11" s="281" t="s">
        <v>139</v>
      </c>
      <c r="F11" s="281" t="s">
        <v>139</v>
      </c>
      <c r="G11" s="281" t="s">
        <v>139</v>
      </c>
      <c r="H11" s="281" t="s">
        <v>139</v>
      </c>
      <c r="I11" s="279">
        <v>3.5049617424242427</v>
      </c>
      <c r="J11" s="280">
        <v>3.2387409722222222</v>
      </c>
      <c r="K11" s="280">
        <v>6.1513350694444453</v>
      </c>
      <c r="L11" s="280">
        <v>10.093036574074073</v>
      </c>
      <c r="M11" s="270"/>
      <c r="N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</row>
    <row r="12" spans="1:47" s="210" customFormat="1" ht="13.5" customHeight="1">
      <c r="A12" s="273" t="s">
        <v>24</v>
      </c>
      <c r="B12" s="274" t="s">
        <v>851</v>
      </c>
      <c r="C12" s="275">
        <v>2.4833333333333329</v>
      </c>
      <c r="D12" s="275">
        <v>3.6922145833333335</v>
      </c>
      <c r="E12" s="275">
        <v>3.4376215277777784</v>
      </c>
      <c r="F12" s="276">
        <v>3.4376215277777784</v>
      </c>
      <c r="G12" s="275">
        <v>4.1392866319444446</v>
      </c>
      <c r="H12" s="275">
        <v>3.7353537500000003</v>
      </c>
      <c r="I12" s="279">
        <v>3.3730767939814812</v>
      </c>
      <c r="J12" s="280">
        <v>3.3779495949074065</v>
      </c>
      <c r="K12" s="280">
        <v>10.847809375000002</v>
      </c>
      <c r="L12" s="280">
        <v>11.833806597222221</v>
      </c>
      <c r="M12" s="270"/>
      <c r="N12" s="213"/>
      <c r="P12" s="278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</row>
    <row r="13" spans="1:47" s="210" customFormat="1" ht="13.5" customHeight="1">
      <c r="A13" s="273" t="s">
        <v>852</v>
      </c>
      <c r="B13" s="274" t="s">
        <v>851</v>
      </c>
      <c r="C13" s="281" t="s">
        <v>139</v>
      </c>
      <c r="D13" s="281" t="s">
        <v>139</v>
      </c>
      <c r="E13" s="275">
        <v>9.7391083333333324</v>
      </c>
      <c r="F13" s="275">
        <v>9.7391083333333324</v>
      </c>
      <c r="G13" s="275">
        <v>8.9318913194444445</v>
      </c>
      <c r="H13" s="275">
        <v>10.654484308333334</v>
      </c>
      <c r="I13" s="279">
        <v>11.780006307870368</v>
      </c>
      <c r="J13" s="282">
        <v>14.692936226851851</v>
      </c>
      <c r="K13" s="282">
        <v>26.327227083333337</v>
      </c>
      <c r="L13" s="282">
        <v>27.667824826388891</v>
      </c>
      <c r="M13" s="270"/>
      <c r="N13" s="283"/>
      <c r="O13" s="284"/>
      <c r="P13" s="239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</row>
    <row r="14" spans="1:47" s="210" customFormat="1" ht="13.5" customHeight="1">
      <c r="A14" s="273" t="s">
        <v>823</v>
      </c>
      <c r="B14" s="274" t="s">
        <v>851</v>
      </c>
      <c r="C14" s="275">
        <v>11.925833333333335</v>
      </c>
      <c r="D14" s="275">
        <v>12.824914583333333</v>
      </c>
      <c r="E14" s="275">
        <v>11.58321875</v>
      </c>
      <c r="F14" s="276">
        <v>11.58321875</v>
      </c>
      <c r="G14" s="275">
        <v>11.476525520833336</v>
      </c>
      <c r="H14" s="275">
        <v>11.732567083333331</v>
      </c>
      <c r="I14" s="279">
        <v>11.912563773148149</v>
      </c>
      <c r="J14" s="280">
        <v>14.640290277777778</v>
      </c>
      <c r="K14" s="280">
        <v>27.968535416666665</v>
      </c>
      <c r="L14" s="280">
        <v>28.113742361111111</v>
      </c>
      <c r="M14" s="270"/>
      <c r="N14" s="283"/>
      <c r="O14" s="233"/>
      <c r="P14" s="239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</row>
    <row r="15" spans="1:47" s="210" customFormat="1" ht="13.5" customHeight="1">
      <c r="A15" s="273" t="s">
        <v>824</v>
      </c>
      <c r="B15" s="274" t="s">
        <v>851</v>
      </c>
      <c r="C15" s="275">
        <v>9.423333333333332</v>
      </c>
      <c r="D15" s="275">
        <v>10.774352083333333</v>
      </c>
      <c r="E15" s="275">
        <v>10.028246527777776</v>
      </c>
      <c r="F15" s="276">
        <v>10.028246527777776</v>
      </c>
      <c r="G15" s="275">
        <v>9.8440788194444462</v>
      </c>
      <c r="H15" s="275">
        <v>9.6867500694444431</v>
      </c>
      <c r="I15" s="279">
        <v>10.429109085648149</v>
      </c>
      <c r="J15" s="280">
        <v>12.778565856481483</v>
      </c>
      <c r="K15" s="280">
        <v>23.854989236111113</v>
      </c>
      <c r="L15" s="280">
        <v>23.932661111111113</v>
      </c>
      <c r="M15" s="270"/>
      <c r="N15" s="283"/>
      <c r="O15" s="233"/>
      <c r="P15" s="239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</row>
    <row r="16" spans="1:47" s="210" customFormat="1" ht="13.5" customHeight="1">
      <c r="A16" s="273" t="s">
        <v>825</v>
      </c>
      <c r="B16" s="274" t="s">
        <v>851</v>
      </c>
      <c r="C16" s="275">
        <v>9.8408333333333342</v>
      </c>
      <c r="D16" s="275">
        <v>11.13346875</v>
      </c>
      <c r="E16" s="275">
        <v>9.9443368055555563</v>
      </c>
      <c r="F16" s="276">
        <v>9.9443368055555563</v>
      </c>
      <c r="G16" s="275">
        <v>10.085822569444444</v>
      </c>
      <c r="H16" s="275">
        <v>10.132985312500002</v>
      </c>
      <c r="I16" s="279">
        <v>10.631746180555558</v>
      </c>
      <c r="J16" s="280">
        <v>13.308371006944446</v>
      </c>
      <c r="K16" s="280">
        <v>24.315129861111107</v>
      </c>
      <c r="L16" s="280">
        <v>24.497446354166666</v>
      </c>
      <c r="M16" s="270"/>
      <c r="N16" s="283"/>
      <c r="O16" s="233"/>
      <c r="P16" s="239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</row>
    <row r="17" spans="1:47" s="210" customFormat="1" ht="13.5" customHeight="1">
      <c r="A17" s="273" t="s">
        <v>826</v>
      </c>
      <c r="B17" s="274" t="s">
        <v>813</v>
      </c>
      <c r="C17" s="275">
        <v>2.669166666666666</v>
      </c>
      <c r="D17" s="275">
        <v>2.5410249999999999</v>
      </c>
      <c r="E17" s="275">
        <v>2.5321145833333332</v>
      </c>
      <c r="F17" s="276">
        <v>2.5321145833333332</v>
      </c>
      <c r="G17" s="275">
        <v>5.0948767361111109</v>
      </c>
      <c r="H17" s="275">
        <v>4.516356840277779</v>
      </c>
      <c r="I17" s="279">
        <v>4.9680633101851859</v>
      </c>
      <c r="J17" s="280">
        <v>5.1197772095959593</v>
      </c>
      <c r="K17" s="280">
        <v>6.7337824652777778</v>
      </c>
      <c r="L17" s="280">
        <v>12.024693923611112</v>
      </c>
      <c r="M17" s="270"/>
      <c r="N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</row>
    <row r="18" spans="1:47" s="210" customFormat="1" ht="13.5" customHeight="1">
      <c r="A18" s="273" t="s">
        <v>827</v>
      </c>
      <c r="B18" s="274" t="s">
        <v>851</v>
      </c>
      <c r="C18" s="275">
        <v>7.9208333333333316</v>
      </c>
      <c r="D18" s="275">
        <v>7.2260854166666668</v>
      </c>
      <c r="E18" s="275">
        <v>12.183291666666667</v>
      </c>
      <c r="F18" s="276">
        <v>12.183291666666667</v>
      </c>
      <c r="G18" s="275">
        <v>8.8507958333333345</v>
      </c>
      <c r="H18" s="275">
        <v>8.3200231597222221</v>
      </c>
      <c r="I18" s="279">
        <v>9.4932279976851834</v>
      </c>
      <c r="J18" s="280">
        <v>14.133165162037036</v>
      </c>
      <c r="K18" s="280">
        <v>22.06147152777778</v>
      </c>
      <c r="L18" s="280">
        <v>27.106062847222219</v>
      </c>
      <c r="M18" s="270"/>
      <c r="N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</row>
    <row r="19" spans="1:47" s="210" customFormat="1" ht="13.5" customHeight="1">
      <c r="A19" s="273" t="s">
        <v>33</v>
      </c>
      <c r="B19" s="274" t="s">
        <v>851</v>
      </c>
      <c r="C19" s="275">
        <v>27.325833333333332</v>
      </c>
      <c r="D19" s="275">
        <v>28.658066666666667</v>
      </c>
      <c r="E19" s="275">
        <v>24.894041666666666</v>
      </c>
      <c r="F19" s="276">
        <v>24.894041666666666</v>
      </c>
      <c r="G19" s="275">
        <v>26.383714930555552</v>
      </c>
      <c r="H19" s="275">
        <v>31.583084513888888</v>
      </c>
      <c r="I19" s="279">
        <v>32.797089293981486</v>
      </c>
      <c r="J19" s="280">
        <v>34.120192939814814</v>
      </c>
      <c r="K19" s="280">
        <v>39.351193229166668</v>
      </c>
      <c r="L19" s="280">
        <v>52.189202083333328</v>
      </c>
      <c r="M19" s="270"/>
      <c r="N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</row>
    <row r="20" spans="1:47" s="210" customFormat="1" ht="13.5" customHeight="1">
      <c r="A20" s="273" t="s">
        <v>39</v>
      </c>
      <c r="B20" s="274" t="s">
        <v>851</v>
      </c>
      <c r="C20" s="275">
        <v>4.541666666666667</v>
      </c>
      <c r="D20" s="275">
        <v>5.9739499999999994</v>
      </c>
      <c r="E20" s="275">
        <v>5.1529548611111116</v>
      </c>
      <c r="F20" s="276">
        <v>5.1529548611111116</v>
      </c>
      <c r="G20" s="275">
        <v>4.9832038194444443</v>
      </c>
      <c r="H20" s="275">
        <v>5.4751517361111111</v>
      </c>
      <c r="I20" s="279">
        <v>5.4976086226851848</v>
      </c>
      <c r="J20" s="280">
        <v>5.9766380208333336</v>
      </c>
      <c r="K20" s="280">
        <v>9.5875652777777773</v>
      </c>
      <c r="L20" s="280">
        <v>14.090007812500003</v>
      </c>
      <c r="M20" s="270"/>
      <c r="N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</row>
    <row r="21" spans="1:47" s="210" customFormat="1" ht="13.5" customHeight="1">
      <c r="A21" s="273" t="s">
        <v>36</v>
      </c>
      <c r="B21" s="274" t="s">
        <v>851</v>
      </c>
      <c r="C21" s="275">
        <v>2.6233333333333335</v>
      </c>
      <c r="D21" s="275">
        <v>2.5653979166666665</v>
      </c>
      <c r="E21" s="275">
        <v>2.3350798611111108</v>
      </c>
      <c r="F21" s="276">
        <v>2.3350798611111108</v>
      </c>
      <c r="G21" s="275">
        <v>1.9000644097222219</v>
      </c>
      <c r="H21" s="275">
        <v>1.8176437152777776</v>
      </c>
      <c r="I21" s="279">
        <v>1.9146222768808763</v>
      </c>
      <c r="J21" s="280">
        <v>3.2608327385018221</v>
      </c>
      <c r="K21" s="280">
        <v>6.4950662397540988</v>
      </c>
      <c r="L21" s="280">
        <v>9.0514794228142073</v>
      </c>
      <c r="M21" s="270"/>
      <c r="N21" s="213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</row>
    <row r="22" spans="1:47" s="210" customFormat="1" ht="13.5" customHeight="1">
      <c r="A22" s="273" t="s">
        <v>791</v>
      </c>
      <c r="B22" s="274" t="s">
        <v>851</v>
      </c>
      <c r="C22" s="275">
        <v>8.8666666666666689</v>
      </c>
      <c r="D22" s="275">
        <v>10.388447916666665</v>
      </c>
      <c r="E22" s="275">
        <v>10.16770486111111</v>
      </c>
      <c r="F22" s="276">
        <v>10.16770486111111</v>
      </c>
      <c r="G22" s="275">
        <v>10.461372743055557</v>
      </c>
      <c r="H22" s="275">
        <v>11.743541319444441</v>
      </c>
      <c r="I22" s="279">
        <v>11.423758738425926</v>
      </c>
      <c r="J22" s="280">
        <v>15.813682638888887</v>
      </c>
      <c r="K22" s="280">
        <v>19.067397592592588</v>
      </c>
      <c r="L22" s="280">
        <v>20.683521666666667</v>
      </c>
      <c r="M22" s="270"/>
      <c r="N22" s="213"/>
      <c r="O22" s="230"/>
      <c r="P22" s="239"/>
      <c r="Q22" s="239"/>
      <c r="R22" s="239"/>
      <c r="S22" s="232"/>
      <c r="T22" s="239"/>
      <c r="U22" s="239"/>
      <c r="V22" s="226"/>
      <c r="W22" s="233"/>
      <c r="X22" s="233"/>
      <c r="Y22" s="23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</row>
    <row r="23" spans="1:47" s="210" customFormat="1" ht="13.5" customHeight="1">
      <c r="A23" s="273" t="s">
        <v>792</v>
      </c>
      <c r="B23" s="274" t="s">
        <v>851</v>
      </c>
      <c r="C23" s="275">
        <v>7.1258333333333335</v>
      </c>
      <c r="D23" s="275">
        <v>10.004306249999999</v>
      </c>
      <c r="E23" s="275">
        <v>9.5193090277777781</v>
      </c>
      <c r="F23" s="276">
        <v>9.5193090277777781</v>
      </c>
      <c r="G23" s="275">
        <v>8.0738331597222217</v>
      </c>
      <c r="H23" s="275">
        <v>10.164684826388887</v>
      </c>
      <c r="I23" s="279">
        <v>9.20317008101852</v>
      </c>
      <c r="J23" s="280">
        <v>14.438712037037037</v>
      </c>
      <c r="K23" s="280">
        <v>17.763372743055559</v>
      </c>
      <c r="L23" s="280">
        <v>19.634718229166669</v>
      </c>
      <c r="M23" s="270"/>
      <c r="N23" s="213"/>
      <c r="O23" s="230"/>
      <c r="P23" s="239"/>
      <c r="Q23" s="239"/>
      <c r="R23" s="239"/>
      <c r="S23" s="232"/>
      <c r="T23" s="239"/>
      <c r="U23" s="239"/>
      <c r="V23" s="226"/>
      <c r="W23" s="233"/>
      <c r="X23" s="233"/>
      <c r="Y23" s="23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</row>
    <row r="24" spans="1:47" s="210" customFormat="1" ht="13.5" customHeight="1">
      <c r="A24" s="273" t="s">
        <v>853</v>
      </c>
      <c r="B24" s="274" t="s">
        <v>851</v>
      </c>
      <c r="C24" s="275">
        <v>18.2925</v>
      </c>
      <c r="D24" s="275">
        <v>19.891079545454545</v>
      </c>
      <c r="E24" s="275">
        <v>20.594197916666662</v>
      </c>
      <c r="F24" s="276">
        <v>20.594197916666662</v>
      </c>
      <c r="G24" s="275">
        <v>21.548499999999997</v>
      </c>
      <c r="H24" s="275">
        <v>21.370723958333333</v>
      </c>
      <c r="I24" s="275">
        <v>23.508333333333336</v>
      </c>
      <c r="J24" s="280">
        <v>23.337781249999999</v>
      </c>
      <c r="K24" s="280">
        <v>23.5</v>
      </c>
      <c r="L24" s="280">
        <v>23.5</v>
      </c>
      <c r="M24" s="270"/>
      <c r="N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</row>
    <row r="25" spans="1:47" s="210" customFormat="1" ht="13.5" customHeight="1">
      <c r="A25" s="273" t="s">
        <v>854</v>
      </c>
      <c r="B25" s="274" t="s">
        <v>851</v>
      </c>
      <c r="C25" s="275">
        <v>9.019166666666667</v>
      </c>
      <c r="D25" s="275">
        <v>11.938697916666664</v>
      </c>
      <c r="E25" s="275">
        <v>12.17015</v>
      </c>
      <c r="F25" s="275">
        <v>12.17015</v>
      </c>
      <c r="G25" s="275">
        <v>18.518750000000001</v>
      </c>
      <c r="H25" s="275">
        <v>6.6228249999999997</v>
      </c>
      <c r="I25" s="275">
        <v>7.6858333333333348</v>
      </c>
      <c r="J25" s="280">
        <v>8.7091597222222212</v>
      </c>
      <c r="K25" s="280">
        <v>11.939826388888889</v>
      </c>
      <c r="L25" s="280">
        <v>16.520939393939397</v>
      </c>
      <c r="M25" s="270"/>
      <c r="N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</row>
    <row r="26" spans="1:47" s="210" customFormat="1" ht="13.5" customHeight="1">
      <c r="A26" s="273" t="s">
        <v>829</v>
      </c>
      <c r="B26" s="274" t="s">
        <v>851</v>
      </c>
      <c r="C26" s="281" t="s">
        <v>139</v>
      </c>
      <c r="D26" s="281" t="s">
        <v>139</v>
      </c>
      <c r="E26" s="281" t="s">
        <v>139</v>
      </c>
      <c r="F26" s="281" t="s">
        <v>139</v>
      </c>
      <c r="G26" s="281" t="s">
        <v>139</v>
      </c>
      <c r="H26" s="281" t="s">
        <v>139</v>
      </c>
      <c r="I26" s="275">
        <v>5.7528127525252524</v>
      </c>
      <c r="J26" s="280">
        <v>6.159325520833332</v>
      </c>
      <c r="K26" s="280">
        <v>9.1867430555555547</v>
      </c>
      <c r="L26" s="280">
        <v>10.550600231481482</v>
      </c>
      <c r="M26" s="270"/>
      <c r="N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</row>
    <row r="27" spans="1:47" s="210" customFormat="1" ht="13.5" customHeight="1">
      <c r="A27" s="273" t="s">
        <v>43</v>
      </c>
      <c r="B27" s="274" t="s">
        <v>851</v>
      </c>
      <c r="C27" s="281" t="s">
        <v>139</v>
      </c>
      <c r="D27" s="281" t="s">
        <v>139</v>
      </c>
      <c r="E27" s="281" t="s">
        <v>139</v>
      </c>
      <c r="F27" s="281" t="s">
        <v>139</v>
      </c>
      <c r="G27" s="281" t="s">
        <v>139</v>
      </c>
      <c r="H27" s="281" t="s">
        <v>139</v>
      </c>
      <c r="I27" s="275">
        <v>2.6600005050505047</v>
      </c>
      <c r="J27" s="280">
        <v>4.2596011766975312</v>
      </c>
      <c r="K27" s="280">
        <v>9.3419165759082166</v>
      </c>
      <c r="L27" s="280">
        <v>13.10828801767102</v>
      </c>
      <c r="M27" s="270"/>
      <c r="N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</row>
    <row r="28" spans="1:47" s="210" customFormat="1" ht="13.5" customHeight="1">
      <c r="A28" s="273" t="s">
        <v>47</v>
      </c>
      <c r="B28" s="274" t="s">
        <v>851</v>
      </c>
      <c r="C28" s="281" t="s">
        <v>139</v>
      </c>
      <c r="D28" s="281" t="s">
        <v>139</v>
      </c>
      <c r="E28" s="281" t="s">
        <v>139</v>
      </c>
      <c r="F28" s="281" t="s">
        <v>139</v>
      </c>
      <c r="G28" s="281" t="s">
        <v>139</v>
      </c>
      <c r="H28" s="281" t="s">
        <v>139</v>
      </c>
      <c r="I28" s="275">
        <v>2.0312177777777776</v>
      </c>
      <c r="J28" s="280">
        <v>2.1955416666666667</v>
      </c>
      <c r="K28" s="280">
        <v>4.4294786417223229</v>
      </c>
      <c r="L28" s="280">
        <v>4.7837680555555551</v>
      </c>
      <c r="M28" s="270"/>
      <c r="N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</row>
    <row r="29" spans="1:47" s="210" customFormat="1" ht="13.5" customHeight="1">
      <c r="A29" s="273" t="s">
        <v>830</v>
      </c>
      <c r="B29" s="274" t="s">
        <v>855</v>
      </c>
      <c r="C29" s="275">
        <v>1.84</v>
      </c>
      <c r="D29" s="275">
        <v>1.8323125000000002</v>
      </c>
      <c r="E29" s="275">
        <v>2.2533541666666665</v>
      </c>
      <c r="F29" s="276">
        <v>2.2533541666666665</v>
      </c>
      <c r="G29" s="275">
        <v>1.0435000000000001</v>
      </c>
      <c r="H29" s="275">
        <v>1.7244388888888891</v>
      </c>
      <c r="I29" s="275">
        <v>1.9950905092592592</v>
      </c>
      <c r="J29" s="275">
        <v>2.7624041666666659</v>
      </c>
      <c r="K29" s="275">
        <v>5.0250000000000004</v>
      </c>
      <c r="L29" s="281" t="s">
        <v>139</v>
      </c>
      <c r="M29" s="270"/>
      <c r="N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</row>
    <row r="30" spans="1:47" s="210" customFormat="1" ht="13.5" customHeight="1">
      <c r="A30" s="273" t="s">
        <v>832</v>
      </c>
      <c r="B30" s="274" t="s">
        <v>851</v>
      </c>
      <c r="C30" s="275">
        <v>7.3308333333333335</v>
      </c>
      <c r="D30" s="275">
        <v>9.736720833333333</v>
      </c>
      <c r="E30" s="275">
        <v>10.814743055555555</v>
      </c>
      <c r="F30" s="276">
        <v>10.814743055555555</v>
      </c>
      <c r="G30" s="275">
        <v>8.579108333333334</v>
      </c>
      <c r="H30" s="275">
        <v>8.5029987847222213</v>
      </c>
      <c r="I30" s="279">
        <v>8.640727604166667</v>
      </c>
      <c r="J30" s="280">
        <v>9.5040828125000001</v>
      </c>
      <c r="K30" s="280">
        <v>12.671100520833335</v>
      </c>
      <c r="L30" s="280">
        <v>16.54257177083333</v>
      </c>
      <c r="M30" s="270"/>
      <c r="N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</row>
    <row r="31" spans="1:47" ht="13.5" customHeight="1">
      <c r="A31" s="273" t="s">
        <v>45</v>
      </c>
      <c r="B31" s="274" t="s">
        <v>851</v>
      </c>
      <c r="C31" s="275">
        <v>4.9516666666666653</v>
      </c>
      <c r="D31" s="275">
        <v>4.6394083333333329</v>
      </c>
      <c r="E31" s="275">
        <v>5.4185833333333333</v>
      </c>
      <c r="F31" s="276">
        <v>5.4185833333333333</v>
      </c>
      <c r="G31" s="275">
        <v>5.2085510416666674</v>
      </c>
      <c r="H31" s="275">
        <v>4.891272013888889</v>
      </c>
      <c r="I31" s="279">
        <v>4.9940475115740748</v>
      </c>
      <c r="J31" s="280">
        <v>5.7488265914351855</v>
      </c>
      <c r="K31" s="280">
        <v>8.9186794270833314</v>
      </c>
      <c r="L31" s="280">
        <v>12.414125694444444</v>
      </c>
    </row>
    <row r="32" spans="1:47" ht="13.5" customHeight="1">
      <c r="A32" s="273" t="s">
        <v>46</v>
      </c>
      <c r="B32" s="274" t="s">
        <v>851</v>
      </c>
      <c r="C32" s="275">
        <v>3.8058333333333327</v>
      </c>
      <c r="D32" s="275">
        <v>6.062877274114773</v>
      </c>
      <c r="E32" s="275">
        <v>4.1775431547619046</v>
      </c>
      <c r="F32" s="276">
        <v>4.1775431547619046</v>
      </c>
      <c r="G32" s="275">
        <v>4.0648517609126982</v>
      </c>
      <c r="H32" s="275">
        <v>4.4434411011904764</v>
      </c>
      <c r="I32" s="279">
        <v>4.732223859126985</v>
      </c>
      <c r="J32" s="280">
        <v>4.3557465360449736</v>
      </c>
      <c r="K32" s="280">
        <v>7.1955550706115767</v>
      </c>
      <c r="L32" s="280">
        <v>8.9162200031328318</v>
      </c>
    </row>
    <row r="33" spans="1:47" s="292" customFormat="1" ht="13.5" customHeight="1">
      <c r="A33" s="273" t="s">
        <v>833</v>
      </c>
      <c r="B33" s="274" t="s">
        <v>851</v>
      </c>
      <c r="C33" s="304">
        <v>6.498333333333334</v>
      </c>
      <c r="D33" s="304">
        <v>7.3256854166666656</v>
      </c>
      <c r="E33" s="304">
        <v>9.3759479166666662</v>
      </c>
      <c r="F33" s="304">
        <v>6.6290987847222231</v>
      </c>
      <c r="G33" s="304">
        <v>6.6801019394841274</v>
      </c>
      <c r="H33" s="304">
        <v>7.2070527777777782</v>
      </c>
      <c r="I33" s="304">
        <v>7.1611103009259258</v>
      </c>
      <c r="J33" s="304">
        <v>9.7159761574074075</v>
      </c>
      <c r="K33" s="304">
        <v>14.373379513888887</v>
      </c>
      <c r="L33" s="304">
        <v>16.599491840277775</v>
      </c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</row>
    <row r="34" spans="1:47" ht="15.75" customHeight="1">
      <c r="A34" s="273" t="s">
        <v>834</v>
      </c>
      <c r="B34" s="274" t="s">
        <v>851</v>
      </c>
      <c r="C34" s="304">
        <v>5.9283333333333337</v>
      </c>
      <c r="D34" s="304">
        <v>6.2770458333333332</v>
      </c>
      <c r="E34" s="304">
        <v>8.4759513888888893</v>
      </c>
      <c r="F34" s="304">
        <v>5.5128708333333334</v>
      </c>
      <c r="G34" s="304">
        <v>6.2732903472222219</v>
      </c>
      <c r="H34" s="304">
        <v>5.8970811111111106</v>
      </c>
      <c r="I34" s="304">
        <v>5.8358984375</v>
      </c>
      <c r="J34" s="304">
        <v>8.0988836226851841</v>
      </c>
      <c r="K34" s="304">
        <v>11.803216319444445</v>
      </c>
      <c r="L34" s="304">
        <v>14.818164062499999</v>
      </c>
    </row>
    <row r="35" spans="1:47" ht="15" customHeight="1">
      <c r="A35" s="273" t="s">
        <v>50</v>
      </c>
      <c r="B35" s="274" t="s">
        <v>851</v>
      </c>
      <c r="C35" s="304">
        <v>4.54</v>
      </c>
      <c r="D35" s="304">
        <v>5.4836312499999993</v>
      </c>
      <c r="E35" s="304">
        <v>5.3286145833333336</v>
      </c>
      <c r="F35" s="304">
        <v>4.7675765624999995</v>
      </c>
      <c r="G35" s="304">
        <v>5.333311979166667</v>
      </c>
      <c r="H35" s="304">
        <v>5.5248363541666663</v>
      </c>
      <c r="I35" s="304">
        <v>5.7142482060185182</v>
      </c>
      <c r="J35" s="304">
        <v>6.6093357638888888</v>
      </c>
      <c r="K35" s="304">
        <v>8.7238204861111104</v>
      </c>
      <c r="L35" s="304">
        <v>12.637871701388889</v>
      </c>
    </row>
    <row r="36" spans="1:47" ht="15.75" customHeight="1">
      <c r="A36" s="273" t="s">
        <v>66</v>
      </c>
      <c r="B36" s="274" t="s">
        <v>813</v>
      </c>
      <c r="C36" s="304">
        <v>4.8008333333333342</v>
      </c>
      <c r="D36" s="304">
        <v>6.0252045454545451</v>
      </c>
      <c r="E36" s="304">
        <v>6.5007999999999999</v>
      </c>
      <c r="F36" s="304">
        <v>5.6174036458333321</v>
      </c>
      <c r="G36" s="304">
        <v>4.3318001736111116</v>
      </c>
      <c r="H36" s="304">
        <v>5.2245771412037039</v>
      </c>
      <c r="I36" s="304">
        <v>5.6592018518518517</v>
      </c>
      <c r="J36" s="304">
        <v>6.5486892361111089</v>
      </c>
      <c r="K36" s="304">
        <v>8.4645125000000014</v>
      </c>
      <c r="L36" s="304">
        <v>13.505609374999997</v>
      </c>
    </row>
    <row r="37" spans="1:47" ht="15" customHeight="1">
      <c r="A37" s="273" t="s">
        <v>856</v>
      </c>
      <c r="B37" s="274" t="s">
        <v>813</v>
      </c>
      <c r="C37" s="304">
        <v>3.9458333333333333</v>
      </c>
      <c r="D37" s="304">
        <v>4.6772727272727277</v>
      </c>
      <c r="E37" s="304">
        <v>5</v>
      </c>
      <c r="F37" s="304">
        <v>0</v>
      </c>
      <c r="G37" s="304">
        <v>4.5147812500000004</v>
      </c>
      <c r="H37" s="304">
        <v>0</v>
      </c>
      <c r="I37" s="304">
        <v>0</v>
      </c>
      <c r="J37" s="304">
        <v>0</v>
      </c>
      <c r="K37" s="304">
        <v>0</v>
      </c>
      <c r="L37" s="304">
        <v>0</v>
      </c>
    </row>
    <row r="38" spans="1:47" ht="16.5" customHeight="1">
      <c r="A38" s="273" t="s">
        <v>835</v>
      </c>
      <c r="B38" s="274" t="s">
        <v>813</v>
      </c>
      <c r="C38" s="304">
        <v>0.99833333333333341</v>
      </c>
      <c r="D38" s="304">
        <v>0.9742666666666665</v>
      </c>
      <c r="E38" s="304">
        <v>0.9535625000000002</v>
      </c>
      <c r="F38" s="304">
        <v>1.3226799768518516</v>
      </c>
      <c r="G38" s="304">
        <v>0.99218124999999979</v>
      </c>
      <c r="H38" s="304">
        <v>1.0024258333333333</v>
      </c>
      <c r="I38" s="304">
        <v>0.99929166666666669</v>
      </c>
      <c r="J38" s="304">
        <v>1.0321215277777778</v>
      </c>
      <c r="K38" s="304">
        <v>1.8294548611111112</v>
      </c>
      <c r="L38" s="304">
        <v>2.058462152777778</v>
      </c>
    </row>
    <row r="39" spans="1:47" ht="16.5" customHeight="1">
      <c r="A39" s="273" t="s">
        <v>762</v>
      </c>
      <c r="B39" s="274" t="s">
        <v>813</v>
      </c>
      <c r="C39" s="304">
        <v>14.433333333333335</v>
      </c>
      <c r="D39" s="304">
        <v>16.271287500000003</v>
      </c>
      <c r="E39" s="304">
        <v>16.123718750000002</v>
      </c>
      <c r="F39" s="304">
        <v>18.365163483796298</v>
      </c>
      <c r="G39" s="304">
        <v>16.594982152777778</v>
      </c>
      <c r="H39" s="304">
        <v>17.250314513888892</v>
      </c>
      <c r="I39" s="304">
        <v>16.672980729166664</v>
      </c>
      <c r="J39" s="304">
        <v>21.336980150462963</v>
      </c>
      <c r="K39" s="304">
        <v>26.375620486111114</v>
      </c>
      <c r="L39" s="304">
        <v>35.793093750000004</v>
      </c>
    </row>
    <row r="40" spans="1:47" ht="15" customHeight="1">
      <c r="A40" s="273" t="s">
        <v>839</v>
      </c>
      <c r="B40" s="274" t="s">
        <v>837</v>
      </c>
      <c r="C40" s="304">
        <v>5.05</v>
      </c>
      <c r="D40" s="304">
        <v>7.5875306868131887</v>
      </c>
      <c r="E40" s="304">
        <v>8.0728437499999988</v>
      </c>
      <c r="F40" s="304">
        <v>9.4443348379629626</v>
      </c>
      <c r="G40" s="304">
        <v>7.5027070949074073</v>
      </c>
      <c r="H40" s="304">
        <v>7.6529293902777766</v>
      </c>
      <c r="I40" s="304">
        <v>8.2630636574074074</v>
      </c>
      <c r="J40" s="304">
        <v>10.059559336419753</v>
      </c>
      <c r="K40" s="304">
        <v>14.020714965277778</v>
      </c>
      <c r="L40" s="304">
        <v>16.536757164351854</v>
      </c>
    </row>
    <row r="41" spans="1:47" ht="15.75" customHeight="1">
      <c r="A41" s="273" t="s">
        <v>840</v>
      </c>
      <c r="B41" s="274" t="s">
        <v>813</v>
      </c>
      <c r="C41" s="304">
        <v>9.0758333333333336</v>
      </c>
      <c r="D41" s="304">
        <v>11.710156250000001</v>
      </c>
      <c r="E41" s="304">
        <v>12.332885416666665</v>
      </c>
      <c r="F41" s="304">
        <v>11.274772858796297</v>
      </c>
      <c r="G41" s="304">
        <v>10.807649666666668</v>
      </c>
      <c r="H41" s="304">
        <v>10.077026423611111</v>
      </c>
      <c r="I41" s="304">
        <v>10.827257175925924</v>
      </c>
      <c r="J41" s="304">
        <v>13.523313946759259</v>
      </c>
      <c r="K41" s="304">
        <v>17.371787118055554</v>
      </c>
      <c r="L41" s="304">
        <v>25.505915277777778</v>
      </c>
    </row>
    <row r="42" spans="1:47" ht="13.5" customHeight="1">
      <c r="A42" s="273" t="s">
        <v>836</v>
      </c>
      <c r="B42" s="274" t="s">
        <v>837</v>
      </c>
      <c r="C42" s="304">
        <v>7.56</v>
      </c>
      <c r="D42" s="304">
        <v>9.3282833333333333</v>
      </c>
      <c r="E42" s="304">
        <v>9.0421041666666664</v>
      </c>
      <c r="F42" s="304">
        <v>10.492582175925923</v>
      </c>
      <c r="G42" s="304">
        <v>9.0613231944444426</v>
      </c>
      <c r="H42" s="304">
        <v>7.8293836481481476</v>
      </c>
      <c r="I42" s="304">
        <v>9.337046296296295</v>
      </c>
      <c r="J42" s="304">
        <v>10.372802083333333</v>
      </c>
      <c r="K42" s="304">
        <v>16.408807638888888</v>
      </c>
      <c r="L42" s="304">
        <v>30.651156944444448</v>
      </c>
    </row>
    <row r="43" spans="1:47" s="210" customFormat="1" ht="16.5" customHeight="1">
      <c r="A43" s="273" t="s">
        <v>838</v>
      </c>
      <c r="B43" s="274" t="s">
        <v>837</v>
      </c>
      <c r="C43" s="304">
        <v>11.730833333333335</v>
      </c>
      <c r="D43" s="304">
        <v>12.502341666666664</v>
      </c>
      <c r="E43" s="304">
        <v>11.834510416666667</v>
      </c>
      <c r="F43" s="304">
        <v>13.958652777777777</v>
      </c>
      <c r="G43" s="304">
        <v>12.146193055555555</v>
      </c>
      <c r="H43" s="304">
        <v>10.564626388888888</v>
      </c>
      <c r="I43" s="304">
        <v>11.321681597222222</v>
      </c>
      <c r="J43" s="304">
        <v>12.570094907407407</v>
      </c>
      <c r="K43" s="304">
        <v>21.114398148148151</v>
      </c>
      <c r="L43" s="304">
        <v>26.488372685185187</v>
      </c>
    </row>
    <row r="44" spans="1:47" s="210" customFormat="1" ht="16.5" customHeight="1">
      <c r="A44" s="273" t="s">
        <v>842</v>
      </c>
      <c r="B44" s="274" t="s">
        <v>813</v>
      </c>
      <c r="C44" s="304">
        <v>8.9791666666666661</v>
      </c>
      <c r="D44" s="304">
        <v>10.419237499999999</v>
      </c>
      <c r="E44" s="304">
        <v>12.598281249999999</v>
      </c>
      <c r="F44" s="304">
        <v>12.43090798611111</v>
      </c>
      <c r="G44" s="304">
        <v>11.984738680555559</v>
      </c>
      <c r="H44" s="304">
        <v>11.591393923611109</v>
      </c>
      <c r="I44" s="304">
        <v>12.804755902777778</v>
      </c>
      <c r="J44" s="304">
        <v>15.460427141203702</v>
      </c>
      <c r="K44" s="304">
        <v>20.749449305555554</v>
      </c>
      <c r="L44" s="304">
        <v>29.682927083333329</v>
      </c>
    </row>
    <row r="45" spans="1:47" s="210" customFormat="1" ht="16.5" customHeight="1">
      <c r="A45" s="273" t="s">
        <v>843</v>
      </c>
      <c r="B45" s="274" t="s">
        <v>813</v>
      </c>
      <c r="C45" s="304">
        <v>1.5408333333333333</v>
      </c>
      <c r="D45" s="304">
        <v>2.7560145833333336</v>
      </c>
      <c r="E45" s="304">
        <v>3.0547604166666669</v>
      </c>
      <c r="F45" s="304">
        <v>3.2239282407407415</v>
      </c>
      <c r="G45" s="304">
        <v>2.1374506597222225</v>
      </c>
      <c r="H45" s="304">
        <v>2.5597999652777772</v>
      </c>
      <c r="I45" s="304">
        <v>2.7672170138888892</v>
      </c>
      <c r="J45" s="304">
        <v>3.057697106481482</v>
      </c>
      <c r="K45" s="304">
        <v>4.7330418402777781</v>
      </c>
      <c r="L45" s="304">
        <v>5.9943152777777771</v>
      </c>
    </row>
    <row r="46" spans="1:47" s="210" customFormat="1" ht="16.5" customHeight="1">
      <c r="A46" s="273" t="s">
        <v>844</v>
      </c>
      <c r="B46" s="274" t="s">
        <v>813</v>
      </c>
      <c r="C46" s="304">
        <v>1.05</v>
      </c>
      <c r="D46" s="304">
        <v>1.6819187500000001</v>
      </c>
      <c r="E46" s="304">
        <v>2.0661562500000001</v>
      </c>
      <c r="F46" s="304">
        <v>2.5735057870370368</v>
      </c>
      <c r="G46" s="304">
        <v>1.286748402777778</v>
      </c>
      <c r="H46" s="304">
        <v>1.6240294675925926</v>
      </c>
      <c r="I46" s="304">
        <v>1.6917056712962966</v>
      </c>
      <c r="J46" s="304">
        <v>1.7648628472222221</v>
      </c>
      <c r="K46" s="304">
        <v>2.8830329861111115</v>
      </c>
      <c r="L46" s="304">
        <v>3.3578256944444438</v>
      </c>
    </row>
    <row r="47" spans="1:47" s="210" customFormat="1" ht="12" customHeight="1">
      <c r="A47" s="273" t="s">
        <v>59</v>
      </c>
      <c r="B47" s="274" t="s">
        <v>813</v>
      </c>
      <c r="C47" s="304">
        <v>1.1091666666666666</v>
      </c>
      <c r="D47" s="304">
        <v>1.4880666666666666</v>
      </c>
      <c r="E47" s="304">
        <v>1.2133125</v>
      </c>
      <c r="F47" s="304">
        <v>1.971695023148148</v>
      </c>
      <c r="G47" s="304">
        <v>1.3518913541666668</v>
      </c>
      <c r="H47" s="304">
        <v>1.1806937500000001</v>
      </c>
      <c r="I47" s="304">
        <v>1.1334479166666667</v>
      </c>
      <c r="J47" s="304">
        <v>1.215734375</v>
      </c>
      <c r="K47" s="304">
        <v>1.560659375</v>
      </c>
      <c r="L47" s="304">
        <v>2.7744628472222224</v>
      </c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</row>
    <row r="48" spans="1:47" s="210" customFormat="1" ht="14.25" customHeight="1">
      <c r="A48" s="273" t="s">
        <v>857</v>
      </c>
      <c r="B48" s="274" t="s">
        <v>851</v>
      </c>
      <c r="C48" s="304">
        <v>18.660833333333333</v>
      </c>
      <c r="D48" s="304">
        <v>19.363983333333334</v>
      </c>
      <c r="E48" s="304">
        <v>22.696354166666666</v>
      </c>
      <c r="F48" s="304">
        <v>24.050963541666665</v>
      </c>
      <c r="G48" s="304">
        <v>23.938585590277782</v>
      </c>
      <c r="H48" s="304">
        <v>24.307925000000001</v>
      </c>
      <c r="I48" s="304">
        <v>24.21353240740741</v>
      </c>
      <c r="J48" s="304">
        <v>27.635014467592594</v>
      </c>
      <c r="K48" s="304">
        <v>53.642940740740748</v>
      </c>
      <c r="L48" s="304">
        <v>59.174859548611117</v>
      </c>
      <c r="N48" s="230"/>
      <c r="O48" s="231"/>
      <c r="P48" s="231"/>
      <c r="Q48" s="231"/>
      <c r="R48" s="232"/>
      <c r="S48" s="231"/>
      <c r="T48" s="231"/>
      <c r="U48" s="226"/>
      <c r="V48" s="233"/>
      <c r="W48" s="233"/>
      <c r="X48" s="23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</row>
    <row r="49" spans="1:47" s="210" customFormat="1" ht="14.25" customHeight="1">
      <c r="A49" s="273" t="s">
        <v>858</v>
      </c>
      <c r="B49" s="274" t="s">
        <v>851</v>
      </c>
      <c r="C49" s="304">
        <v>18.650833333333331</v>
      </c>
      <c r="D49" s="304">
        <v>19.31765</v>
      </c>
      <c r="E49" s="304">
        <v>22.699572916666664</v>
      </c>
      <c r="F49" s="304">
        <v>24.021032986111109</v>
      </c>
      <c r="G49" s="304">
        <v>23.881182465277778</v>
      </c>
      <c r="H49" s="304">
        <v>24.201974305555552</v>
      </c>
      <c r="I49" s="304">
        <v>24.213011574074073</v>
      </c>
      <c r="J49" s="304">
        <v>27.633243634259259</v>
      </c>
      <c r="K49" s="304">
        <v>53.563374768518521</v>
      </c>
      <c r="L49" s="304">
        <v>58.803561111111122</v>
      </c>
      <c r="O49" s="212"/>
      <c r="P49" s="212"/>
      <c r="Q49" s="223"/>
      <c r="R49" s="223"/>
      <c r="S49" s="224"/>
      <c r="T49" s="225"/>
      <c r="U49" s="224"/>
      <c r="V49" s="223"/>
      <c r="W49" s="223"/>
      <c r="X49" s="22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</row>
    <row r="50" spans="1:47" s="210" customFormat="1" ht="14.25" customHeight="1">
      <c r="A50" s="273" t="s">
        <v>859</v>
      </c>
      <c r="B50" s="274" t="s">
        <v>851</v>
      </c>
      <c r="C50" s="304">
        <v>11.782500000000001</v>
      </c>
      <c r="D50" s="304">
        <v>12.713066666666668</v>
      </c>
      <c r="E50" s="304">
        <v>12.841031249999999</v>
      </c>
      <c r="F50" s="304">
        <v>14.014911458333332</v>
      </c>
      <c r="G50" s="304">
        <v>14.559137152777778</v>
      </c>
      <c r="H50" s="304">
        <v>14.588912152777779</v>
      </c>
      <c r="I50" s="304">
        <v>15.702491666666667</v>
      </c>
      <c r="J50" s="304">
        <v>18.525653935185186</v>
      </c>
      <c r="K50" s="304">
        <v>35.369594907407411</v>
      </c>
      <c r="L50" s="304">
        <v>38.936892881944445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</row>
    <row r="51" spans="1:47" s="210" customFormat="1" ht="14.25" customHeight="1">
      <c r="A51" s="273" t="s">
        <v>860</v>
      </c>
      <c r="B51" s="274" t="s">
        <v>851</v>
      </c>
      <c r="C51" s="304">
        <v>18.63</v>
      </c>
      <c r="D51" s="304">
        <v>19.349066666666669</v>
      </c>
      <c r="E51" s="304">
        <v>22.684510416666669</v>
      </c>
      <c r="F51" s="304">
        <v>24.059734375000001</v>
      </c>
      <c r="G51" s="304">
        <v>23.927574305555556</v>
      </c>
      <c r="H51" s="304">
        <v>24.300288888888886</v>
      </c>
      <c r="I51" s="304">
        <v>24.170332175925925</v>
      </c>
      <c r="J51" s="304">
        <v>27.527913773148153</v>
      </c>
      <c r="K51" s="304">
        <v>53.311556712962961</v>
      </c>
      <c r="L51" s="304">
        <v>59.054491666666657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</row>
    <row r="52" spans="1:47" s="210" customFormat="1" ht="14.25" customHeight="1">
      <c r="A52" s="273" t="s">
        <v>861</v>
      </c>
      <c r="B52" s="274" t="s">
        <v>851</v>
      </c>
      <c r="C52" s="304">
        <v>18.004166666666666</v>
      </c>
      <c r="D52" s="304">
        <v>18.881689583333333</v>
      </c>
      <c r="E52" s="304">
        <v>21.335260416666667</v>
      </c>
      <c r="F52" s="304">
        <v>21.967668402777775</v>
      </c>
      <c r="G52" s="304">
        <v>21.744946527777781</v>
      </c>
      <c r="H52" s="304">
        <v>21.974739814814814</v>
      </c>
      <c r="I52" s="304">
        <v>23.041896296296301</v>
      </c>
      <c r="J52" s="304">
        <v>26.322022569444442</v>
      </c>
      <c r="K52" s="304">
        <v>49.935833333333335</v>
      </c>
      <c r="L52" s="304">
        <v>54.665910069444443</v>
      </c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</row>
    <row r="53" spans="1:47" s="210" customFormat="1" ht="14.25" customHeight="1">
      <c r="A53" s="273" t="s">
        <v>862</v>
      </c>
      <c r="B53" s="274" t="s">
        <v>851</v>
      </c>
      <c r="C53" s="304">
        <v>17.97583333333333</v>
      </c>
      <c r="D53" s="304">
        <v>18.180404166666666</v>
      </c>
      <c r="E53" s="304">
        <v>20.610645833333336</v>
      </c>
      <c r="F53" s="304">
        <v>21.587677662037038</v>
      </c>
      <c r="G53" s="304">
        <v>21.238954166666669</v>
      </c>
      <c r="H53" s="304">
        <v>21.277233796296297</v>
      </c>
      <c r="I53" s="304">
        <v>22.700470949074074</v>
      </c>
      <c r="J53" s="304">
        <v>25.984053819444444</v>
      </c>
      <c r="K53" s="304">
        <v>49.928003472222223</v>
      </c>
      <c r="L53" s="304">
        <v>54.039232118055558</v>
      </c>
      <c r="O53" s="230"/>
      <c r="P53" s="231"/>
      <c r="Q53" s="300"/>
      <c r="R53" s="237"/>
      <c r="S53" s="237"/>
      <c r="T53" s="231"/>
      <c r="U53" s="231"/>
      <c r="V53" s="226"/>
      <c r="W53" s="233"/>
      <c r="X53" s="233"/>
      <c r="Y53" s="23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</row>
    <row r="54" spans="1:47" s="210" customFormat="1" ht="14.25" customHeight="1">
      <c r="A54" s="273" t="s">
        <v>847</v>
      </c>
      <c r="B54" s="274" t="s">
        <v>851</v>
      </c>
      <c r="C54" s="304">
        <v>7.4691666666666663</v>
      </c>
      <c r="D54" s="304">
        <v>8.3164666666666651</v>
      </c>
      <c r="E54" s="304">
        <v>9.3414513888888884</v>
      </c>
      <c r="F54" s="304">
        <v>8.4908593749999994</v>
      </c>
      <c r="G54" s="304">
        <v>8.1195614583333331</v>
      </c>
      <c r="H54" s="304">
        <v>8.7151097222222216</v>
      </c>
      <c r="I54" s="304">
        <v>9.7576320514129709</v>
      </c>
      <c r="J54" s="304">
        <v>14.915332754629631</v>
      </c>
      <c r="K54" s="304">
        <v>28.244375000000002</v>
      </c>
      <c r="L54" s="304">
        <v>25.911874999999998</v>
      </c>
      <c r="P54" s="212"/>
      <c r="Q54" s="224"/>
      <c r="R54" s="223"/>
      <c r="S54" s="223"/>
      <c r="T54" s="224"/>
      <c r="U54" s="225"/>
      <c r="V54" s="224"/>
      <c r="W54" s="223"/>
      <c r="X54" s="223"/>
      <c r="Y54" s="22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</row>
    <row r="55" spans="1:47" s="210" customFormat="1" ht="14.25" customHeight="1">
      <c r="A55" s="273" t="s">
        <v>863</v>
      </c>
      <c r="B55" s="274" t="s">
        <v>851</v>
      </c>
      <c r="C55" s="304">
        <v>11.050833333333335</v>
      </c>
      <c r="D55" s="304">
        <v>11.418525000000001</v>
      </c>
      <c r="E55" s="304">
        <v>12.206749999999998</v>
      </c>
      <c r="F55" s="304">
        <v>12.611563078703705</v>
      </c>
      <c r="G55" s="304">
        <v>12.194102256944445</v>
      </c>
      <c r="H55" s="304">
        <v>12.676833414351853</v>
      </c>
      <c r="I55" s="304">
        <v>13.538343749999997</v>
      </c>
      <c r="J55" s="304">
        <v>18.252149884259261</v>
      </c>
      <c r="K55" s="304">
        <v>31.904227430555554</v>
      </c>
      <c r="L55" s="304">
        <v>27.175268750000001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</row>
    <row r="56" spans="1:47" s="210" customFormat="1" ht="14.25" customHeight="1">
      <c r="A56" s="273" t="s">
        <v>848</v>
      </c>
      <c r="B56" s="274" t="s">
        <v>813</v>
      </c>
      <c r="C56" s="304">
        <v>1.0433333333333334</v>
      </c>
      <c r="D56" s="304">
        <v>1.0104333333333331</v>
      </c>
      <c r="E56" s="304">
        <v>1.0677083333333335</v>
      </c>
      <c r="F56" s="304">
        <v>1.0907398726851854</v>
      </c>
      <c r="G56" s="304">
        <v>1.0271007291666667</v>
      </c>
      <c r="H56" s="304">
        <v>0.98607847222222222</v>
      </c>
      <c r="I56" s="304">
        <v>1.0159554976851852</v>
      </c>
      <c r="J56" s="304">
        <v>1.6314577546296298</v>
      </c>
      <c r="K56" s="304">
        <v>3.3329397569444446</v>
      </c>
      <c r="L56" s="304">
        <v>2.5721503472222227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</row>
    <row r="57" spans="1:47" s="210" customFormat="1" ht="14.25" customHeight="1">
      <c r="A57" s="285"/>
      <c r="B57" s="285"/>
      <c r="C57" s="286"/>
      <c r="D57" s="287"/>
      <c r="E57" s="288"/>
      <c r="F57" s="289"/>
      <c r="G57" s="289"/>
      <c r="H57" s="287"/>
      <c r="I57" s="287"/>
      <c r="J57" s="290"/>
      <c r="K57" s="291"/>
      <c r="L57" s="291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</row>
    <row r="58" spans="1:47" s="210" customFormat="1" ht="14.25" customHeight="1">
      <c r="A58" s="293"/>
      <c r="B58" s="293"/>
      <c r="C58" s="294"/>
      <c r="D58" s="195"/>
      <c r="E58" s="294"/>
      <c r="F58" s="295"/>
      <c r="G58" s="296"/>
      <c r="H58" s="296"/>
      <c r="I58" s="294"/>
      <c r="J58" s="294"/>
      <c r="K58" s="297"/>
      <c r="L58" s="298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</row>
    <row r="59" spans="1:47" s="210" customFormat="1" ht="14.25" customHeight="1">
      <c r="A59" s="221"/>
      <c r="B59" s="293"/>
      <c r="C59" s="294"/>
      <c r="D59" s="195"/>
      <c r="E59" s="294"/>
      <c r="F59" s="295"/>
      <c r="G59" s="296"/>
      <c r="H59" s="296"/>
      <c r="I59" s="294"/>
      <c r="J59" s="294"/>
      <c r="K59" s="297"/>
      <c r="L59" s="298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</row>
    <row r="60" spans="1:47" s="210" customFormat="1" ht="14.25" customHeight="1">
      <c r="A60" s="85" t="s">
        <v>487</v>
      </c>
      <c r="B60" s="293"/>
      <c r="C60" s="294"/>
      <c r="D60" s="195"/>
      <c r="E60" s="294"/>
      <c r="F60" s="295"/>
      <c r="G60" s="296"/>
      <c r="H60" s="296"/>
      <c r="I60" s="294"/>
      <c r="J60" s="294"/>
      <c r="K60" s="297"/>
      <c r="L60" s="299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</row>
    <row r="61" spans="1:47" s="210" customFormat="1" ht="14.25" customHeight="1">
      <c r="A61" s="88" t="s">
        <v>72</v>
      </c>
      <c r="B61" s="293"/>
      <c r="C61" s="294"/>
      <c r="D61" s="195"/>
      <c r="E61" s="294"/>
      <c r="F61" s="295"/>
      <c r="G61" s="296"/>
      <c r="H61" s="296"/>
      <c r="I61" s="294"/>
      <c r="J61" s="294"/>
      <c r="K61" s="297"/>
      <c r="L61" s="299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</row>
    <row r="62" spans="1:47" s="210" customFormat="1" ht="14.25" customHeight="1">
      <c r="A62" s="293"/>
      <c r="B62" s="293"/>
      <c r="C62" s="294"/>
      <c r="D62" s="195"/>
      <c r="E62" s="294"/>
      <c r="F62" s="295"/>
      <c r="G62" s="296"/>
      <c r="H62" s="296"/>
      <c r="I62" s="294"/>
      <c r="J62" s="294"/>
      <c r="K62" s="297"/>
      <c r="L62" s="299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</row>
    <row r="63" spans="1:47" s="210" customFormat="1" ht="14.25" customHeight="1">
      <c r="A63" s="293"/>
      <c r="B63" s="293"/>
      <c r="C63" s="294"/>
      <c r="D63" s="195"/>
      <c r="E63" s="294"/>
      <c r="F63" s="295"/>
      <c r="G63" s="296"/>
      <c r="H63" s="296"/>
      <c r="I63" s="294"/>
      <c r="J63" s="294"/>
      <c r="K63" s="297"/>
      <c r="L63" s="299"/>
      <c r="P63" s="230"/>
      <c r="Q63" s="231"/>
      <c r="R63" s="231"/>
      <c r="S63" s="231"/>
      <c r="T63" s="232"/>
      <c r="U63" s="231"/>
      <c r="V63" s="231"/>
      <c r="W63" s="226"/>
      <c r="X63" s="233"/>
      <c r="Y63" s="233"/>
      <c r="Z63" s="23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</row>
    <row r="64" spans="1:47" s="210" customFormat="1" ht="14.25" customHeight="1">
      <c r="A64" s="293"/>
      <c r="B64" s="293"/>
      <c r="C64" s="294"/>
      <c r="D64" s="195"/>
      <c r="E64" s="294"/>
      <c r="F64" s="295"/>
      <c r="G64" s="296"/>
      <c r="H64" s="296"/>
      <c r="I64" s="294"/>
      <c r="J64" s="294"/>
      <c r="K64" s="297"/>
      <c r="L64" s="299"/>
      <c r="P64" s="230"/>
      <c r="Q64" s="231"/>
      <c r="R64" s="231"/>
      <c r="S64" s="231"/>
      <c r="T64" s="232"/>
      <c r="U64" s="231"/>
      <c r="V64" s="231"/>
      <c r="W64" s="226"/>
      <c r="X64" s="233"/>
      <c r="Y64" s="233"/>
      <c r="Z64" s="23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</row>
    <row r="65" spans="1:47" s="210" customFormat="1" ht="14.25" customHeight="1">
      <c r="A65" s="293"/>
      <c r="B65" s="293"/>
      <c r="C65" s="294"/>
      <c r="D65" s="195"/>
      <c r="E65" s="294"/>
      <c r="F65" s="295"/>
      <c r="G65" s="296"/>
      <c r="H65" s="296"/>
      <c r="I65" s="294"/>
      <c r="J65" s="294"/>
      <c r="K65" s="297"/>
      <c r="L65" s="299"/>
      <c r="P65" s="230"/>
      <c r="Q65" s="231"/>
      <c r="R65" s="231"/>
      <c r="S65" s="231"/>
      <c r="T65" s="232"/>
      <c r="U65" s="231"/>
      <c r="V65" s="231"/>
      <c r="W65" s="226"/>
      <c r="X65" s="233"/>
      <c r="Y65" s="233"/>
      <c r="Z65" s="23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</row>
    <row r="66" spans="1:47" s="210" customFormat="1" ht="14.25" customHeight="1">
      <c r="A66" s="293"/>
      <c r="B66" s="293"/>
      <c r="C66" s="294"/>
      <c r="D66" s="195"/>
      <c r="E66" s="294"/>
      <c r="F66" s="295"/>
      <c r="G66" s="296"/>
      <c r="H66" s="296"/>
      <c r="I66" s="294"/>
      <c r="J66" s="294"/>
      <c r="K66" s="297"/>
      <c r="L66" s="299"/>
      <c r="P66" s="230"/>
      <c r="Q66" s="231"/>
      <c r="R66" s="231"/>
      <c r="S66" s="231"/>
      <c r="T66" s="232"/>
      <c r="U66" s="231"/>
      <c r="V66" s="231"/>
      <c r="W66" s="226"/>
      <c r="X66" s="233"/>
      <c r="Y66" s="233"/>
      <c r="Z66" s="23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</row>
    <row r="67" spans="1:47" s="210" customFormat="1" ht="14.25" customHeight="1">
      <c r="A67" s="230"/>
      <c r="B67" s="230"/>
      <c r="C67" s="231"/>
      <c r="D67" s="193"/>
      <c r="E67" s="231"/>
      <c r="F67" s="300"/>
      <c r="G67" s="237"/>
      <c r="H67" s="237"/>
      <c r="I67" s="231"/>
      <c r="J67" s="231"/>
      <c r="K67" s="226"/>
      <c r="L67" s="301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</row>
    <row r="68" spans="1:47" s="210" customFormat="1" ht="14.25" customHeight="1">
      <c r="A68" s="269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</row>
    <row r="69" spans="1:47" s="210" customFormat="1" ht="14.25" customHeight="1">
      <c r="A69" s="580"/>
      <c r="B69" s="580"/>
      <c r="C69" s="580"/>
      <c r="D69" s="580"/>
      <c r="E69" s="580"/>
      <c r="F69" s="580"/>
      <c r="G69" s="580"/>
      <c r="H69" s="580"/>
      <c r="I69" s="580"/>
      <c r="J69" s="580"/>
      <c r="K69" s="580"/>
      <c r="L69" s="580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</row>
    <row r="70" spans="1:47" s="210" customFormat="1" ht="14.25" customHeight="1">
      <c r="A70" s="277"/>
      <c r="B70" s="277"/>
      <c r="C70" s="277"/>
      <c r="D70" s="277"/>
      <c r="E70" s="277"/>
      <c r="F70" s="580"/>
      <c r="G70" s="580"/>
      <c r="H70" s="277"/>
      <c r="I70" s="277"/>
      <c r="J70" s="277"/>
      <c r="K70" s="277"/>
      <c r="L70" s="277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</row>
    <row r="71" spans="1:47" s="210" customFormat="1" ht="14.25" customHeight="1">
      <c r="A71" s="277"/>
      <c r="B71" s="277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</row>
    <row r="72" spans="1:47" s="210" customFormat="1" ht="6" customHeight="1">
      <c r="A72" s="230"/>
      <c r="B72" s="244"/>
      <c r="C72" s="231"/>
      <c r="D72" s="231"/>
      <c r="E72" s="231"/>
      <c r="F72" s="232"/>
      <c r="G72" s="231"/>
      <c r="H72" s="231"/>
      <c r="I72" s="226"/>
      <c r="J72" s="233"/>
      <c r="K72" s="233"/>
      <c r="L72" s="23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</row>
    <row r="73" spans="1:47" s="210" customFormat="1" ht="15.75" customHeight="1">
      <c r="A73" s="230"/>
      <c r="B73" s="244"/>
      <c r="C73" s="231"/>
      <c r="D73" s="231"/>
      <c r="E73" s="231"/>
      <c r="F73" s="232"/>
      <c r="G73" s="231"/>
      <c r="H73" s="231"/>
      <c r="I73" s="226"/>
      <c r="J73" s="233"/>
      <c r="K73" s="233"/>
      <c r="L73" s="23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</row>
    <row r="74" spans="1:47" s="210" customFormat="1">
      <c r="A74" s="230"/>
      <c r="B74" s="244"/>
      <c r="C74" s="231"/>
      <c r="D74" s="231"/>
      <c r="E74" s="231"/>
      <c r="F74" s="232"/>
      <c r="G74" s="231"/>
      <c r="H74" s="231"/>
      <c r="I74" s="226"/>
      <c r="J74" s="233"/>
      <c r="K74" s="233"/>
      <c r="L74" s="23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</row>
    <row r="75" spans="1:47" s="210" customFormat="1">
      <c r="A75" s="230"/>
      <c r="B75" s="244"/>
      <c r="C75" s="231"/>
      <c r="D75" s="300"/>
      <c r="E75" s="237"/>
      <c r="F75" s="237"/>
      <c r="G75" s="231"/>
      <c r="H75" s="231"/>
      <c r="I75" s="226"/>
      <c r="J75" s="233"/>
      <c r="K75" s="233"/>
      <c r="L75" s="23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</row>
    <row r="76" spans="1:47" s="210" customFormat="1">
      <c r="A76" s="230"/>
      <c r="B76" s="244"/>
      <c r="C76" s="231"/>
      <c r="D76" s="231"/>
      <c r="E76" s="231"/>
      <c r="F76" s="232"/>
      <c r="G76" s="231"/>
      <c r="H76" s="232"/>
      <c r="I76" s="232"/>
      <c r="J76" s="232"/>
      <c r="K76" s="232"/>
      <c r="L76" s="232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</row>
    <row r="77" spans="1:47" s="210" customFormat="1">
      <c r="A77" s="230"/>
      <c r="B77" s="244"/>
      <c r="C77" s="231"/>
      <c r="D77" s="231"/>
      <c r="E77" s="231"/>
      <c r="F77" s="232"/>
      <c r="G77" s="231"/>
      <c r="H77" s="231"/>
      <c r="I77" s="226"/>
      <c r="J77" s="226"/>
      <c r="K77" s="226"/>
      <c r="L77" s="226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</row>
    <row r="78" spans="1:47" s="210" customFormat="1">
      <c r="A78" s="230"/>
      <c r="B78" s="244"/>
      <c r="C78" s="231"/>
      <c r="D78" s="231"/>
      <c r="E78" s="231"/>
      <c r="F78" s="232"/>
      <c r="G78" s="231"/>
      <c r="H78" s="231"/>
      <c r="I78" s="226"/>
      <c r="J78" s="233"/>
      <c r="K78" s="233"/>
      <c r="L78" s="23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</row>
    <row r="79" spans="1:47" s="210" customFormat="1">
      <c r="A79" s="230"/>
      <c r="B79" s="244"/>
      <c r="C79" s="231"/>
      <c r="D79" s="231"/>
      <c r="E79" s="231"/>
      <c r="F79" s="232"/>
      <c r="G79" s="231"/>
      <c r="H79" s="231"/>
      <c r="I79" s="226"/>
      <c r="J79" s="233"/>
      <c r="K79" s="233"/>
      <c r="L79" s="233"/>
    </row>
    <row r="80" spans="1:47" s="210" customFormat="1">
      <c r="A80" s="230"/>
      <c r="B80" s="244"/>
      <c r="C80" s="231"/>
      <c r="D80" s="231"/>
      <c r="E80" s="231"/>
      <c r="F80" s="232"/>
      <c r="G80" s="231"/>
      <c r="H80" s="231"/>
      <c r="I80" s="226"/>
      <c r="J80" s="233"/>
      <c r="K80" s="233"/>
      <c r="L80" s="233"/>
    </row>
    <row r="81" spans="1:12" s="210" customFormat="1">
      <c r="A81" s="230"/>
      <c r="B81" s="244"/>
      <c r="C81" s="231"/>
      <c r="D81" s="231"/>
      <c r="E81" s="231"/>
      <c r="F81" s="232"/>
      <c r="G81" s="231"/>
      <c r="H81" s="231"/>
      <c r="I81" s="226"/>
      <c r="J81" s="233"/>
      <c r="K81" s="233"/>
      <c r="L81" s="233"/>
    </row>
    <row r="82" spans="1:12" s="210" customFormat="1">
      <c r="A82" s="230"/>
      <c r="B82" s="244"/>
      <c r="C82" s="231"/>
      <c r="D82" s="231"/>
      <c r="E82" s="231"/>
      <c r="F82" s="232"/>
      <c r="G82" s="231"/>
      <c r="H82" s="231"/>
      <c r="I82" s="226"/>
      <c r="J82" s="233"/>
      <c r="K82" s="233"/>
      <c r="L82" s="233"/>
    </row>
    <row r="83" spans="1:12" s="210" customFormat="1">
      <c r="A83" s="230"/>
      <c r="B83" s="244"/>
      <c r="C83" s="231"/>
      <c r="D83" s="231"/>
      <c r="E83" s="231"/>
      <c r="F83" s="232"/>
      <c r="G83" s="231"/>
      <c r="H83" s="231"/>
      <c r="I83" s="226"/>
      <c r="J83" s="233"/>
      <c r="K83" s="233"/>
      <c r="L83" s="233"/>
    </row>
    <row r="84" spans="1:12" s="210" customFormat="1">
      <c r="A84" s="230"/>
      <c r="B84" s="244"/>
      <c r="C84" s="231"/>
      <c r="D84" s="231"/>
      <c r="E84" s="231"/>
      <c r="F84" s="232"/>
      <c r="G84" s="231"/>
      <c r="H84" s="231"/>
      <c r="I84" s="226"/>
      <c r="J84" s="233"/>
      <c r="K84" s="233"/>
      <c r="L84" s="233"/>
    </row>
    <row r="85" spans="1:12" s="210" customFormat="1">
      <c r="A85" s="230"/>
      <c r="B85" s="244"/>
      <c r="C85" s="231"/>
      <c r="D85" s="231"/>
      <c r="E85" s="231"/>
      <c r="F85" s="232"/>
      <c r="G85" s="231"/>
      <c r="H85" s="231"/>
      <c r="I85" s="226"/>
      <c r="J85" s="233"/>
      <c r="K85" s="233"/>
      <c r="L85" s="233"/>
    </row>
    <row r="86" spans="1:12" s="210" customFormat="1">
      <c r="A86" s="230"/>
      <c r="B86" s="244"/>
      <c r="C86" s="231"/>
      <c r="D86" s="231"/>
      <c r="E86" s="231"/>
      <c r="F86" s="232"/>
      <c r="G86" s="231"/>
      <c r="H86" s="231"/>
      <c r="I86" s="226"/>
      <c r="J86" s="233"/>
      <c r="K86" s="233"/>
      <c r="L86" s="233"/>
    </row>
    <row r="87" spans="1:12" s="210" customFormat="1">
      <c r="A87" s="230"/>
      <c r="B87" s="244"/>
      <c r="C87" s="231"/>
      <c r="D87" s="231"/>
      <c r="E87" s="231"/>
      <c r="F87" s="232"/>
      <c r="G87" s="231"/>
      <c r="H87" s="231"/>
      <c r="I87" s="226"/>
      <c r="J87" s="233"/>
      <c r="K87" s="233"/>
      <c r="L87" s="233"/>
    </row>
    <row r="88" spans="1:12" s="210" customFormat="1">
      <c r="A88" s="230"/>
      <c r="B88" s="244"/>
      <c r="C88" s="231"/>
      <c r="D88" s="231"/>
      <c r="E88" s="231"/>
      <c r="F88" s="232"/>
      <c r="G88" s="231"/>
      <c r="H88" s="231"/>
      <c r="I88" s="226"/>
      <c r="J88" s="233"/>
      <c r="K88" s="233"/>
      <c r="L88" s="233"/>
    </row>
    <row r="89" spans="1:12" s="210" customFormat="1">
      <c r="A89" s="230"/>
      <c r="B89" s="244"/>
      <c r="C89" s="231"/>
      <c r="D89" s="231"/>
      <c r="E89" s="231"/>
      <c r="F89" s="232"/>
      <c r="G89" s="231"/>
      <c r="H89" s="231"/>
      <c r="I89" s="226"/>
      <c r="J89" s="233"/>
      <c r="K89" s="233"/>
      <c r="L89" s="233"/>
    </row>
    <row r="90" spans="1:12" s="210" customFormat="1">
      <c r="A90" s="230"/>
      <c r="B90" s="244"/>
      <c r="C90" s="231"/>
      <c r="D90" s="231"/>
      <c r="E90" s="231"/>
      <c r="F90" s="232"/>
      <c r="G90" s="231"/>
      <c r="H90" s="231"/>
      <c r="I90" s="226"/>
      <c r="J90" s="233"/>
      <c r="K90" s="233"/>
      <c r="L90" s="233"/>
    </row>
    <row r="91" spans="1:12" s="210" customFormat="1">
      <c r="A91" s="230"/>
      <c r="B91" s="244"/>
      <c r="C91" s="231"/>
      <c r="D91" s="231"/>
      <c r="E91" s="231"/>
      <c r="F91" s="232"/>
      <c r="G91" s="231"/>
      <c r="H91" s="231"/>
      <c r="I91" s="226"/>
      <c r="J91" s="233"/>
      <c r="K91" s="233"/>
      <c r="L91" s="233"/>
    </row>
    <row r="92" spans="1:12" s="210" customFormat="1">
      <c r="A92" s="230"/>
      <c r="B92" s="244"/>
      <c r="C92" s="231"/>
      <c r="D92" s="231"/>
      <c r="E92" s="231"/>
      <c r="F92" s="232"/>
      <c r="G92" s="231"/>
      <c r="H92" s="231"/>
      <c r="I92" s="226"/>
      <c r="J92" s="233"/>
      <c r="K92" s="233"/>
      <c r="L92" s="233"/>
    </row>
    <row r="93" spans="1:12" s="210" customFormat="1">
      <c r="A93" s="230"/>
      <c r="B93" s="244"/>
      <c r="C93" s="231"/>
      <c r="D93" s="231"/>
      <c r="E93" s="231"/>
      <c r="F93" s="303"/>
      <c r="G93" s="303"/>
      <c r="H93" s="303"/>
      <c r="I93" s="303"/>
      <c r="J93" s="303"/>
      <c r="K93" s="233"/>
      <c r="L93" s="233"/>
    </row>
    <row r="94" spans="1:12" s="210" customFormat="1">
      <c r="A94" s="230"/>
      <c r="B94" s="244"/>
      <c r="C94" s="231"/>
      <c r="D94" s="231"/>
      <c r="E94" s="231"/>
      <c r="F94" s="232"/>
      <c r="G94" s="231"/>
      <c r="H94" s="231"/>
      <c r="I94" s="226"/>
      <c r="J94" s="233"/>
      <c r="K94" s="303"/>
      <c r="L94" s="303"/>
    </row>
    <row r="95" spans="1:12" s="210" customFormat="1">
      <c r="A95" s="230"/>
      <c r="B95" s="244"/>
      <c r="C95" s="231"/>
      <c r="D95" s="231"/>
      <c r="E95" s="223"/>
      <c r="F95" s="223"/>
      <c r="G95" s="231"/>
      <c r="H95" s="231"/>
      <c r="I95" s="226"/>
      <c r="J95" s="233"/>
      <c r="K95" s="233"/>
      <c r="L95" s="233"/>
    </row>
    <row r="96" spans="1:12" s="210" customFormat="1">
      <c r="A96" s="230"/>
      <c r="B96" s="230"/>
      <c r="D96" s="193"/>
      <c r="E96" s="232"/>
      <c r="F96" s="231"/>
      <c r="G96" s="232"/>
      <c r="H96" s="232"/>
      <c r="I96" s="232"/>
      <c r="J96" s="232"/>
      <c r="K96" s="226"/>
      <c r="L96" s="232"/>
    </row>
    <row r="97" spans="1:4" s="210" customFormat="1">
      <c r="A97" s="222"/>
      <c r="D97" s="193"/>
    </row>
    <row r="98" spans="1:4" s="210" customFormat="1"/>
    <row r="99" spans="1:4" s="210" customFormat="1"/>
    <row r="100" spans="1:4" s="210" customFormat="1"/>
    <row r="101" spans="1:4" s="210" customFormat="1"/>
    <row r="102" spans="1:4" s="210" customFormat="1"/>
    <row r="103" spans="1:4" s="210" customFormat="1"/>
    <row r="104" spans="1:4" s="210" customFormat="1"/>
    <row r="105" spans="1:4" s="210" customFormat="1"/>
    <row r="106" spans="1:4" s="210" customFormat="1"/>
    <row r="107" spans="1:4" s="210" customFormat="1"/>
    <row r="108" spans="1:4" s="210" customFormat="1"/>
    <row r="109" spans="1:4" s="210" customFormat="1"/>
    <row r="110" spans="1:4" s="210" customFormat="1"/>
    <row r="111" spans="1:4" s="210" customFormat="1"/>
    <row r="112" spans="1:4" s="210" customFormat="1"/>
    <row r="113" s="210" customFormat="1"/>
    <row r="114" s="210" customFormat="1"/>
    <row r="115" s="210" customFormat="1"/>
    <row r="116" s="210" customFormat="1"/>
    <row r="117" s="210" customFormat="1"/>
    <row r="118" s="210" customFormat="1"/>
    <row r="119" s="210" customFormat="1"/>
    <row r="120" s="210" customFormat="1"/>
    <row r="121" s="210" customFormat="1"/>
    <row r="122" s="210" customFormat="1"/>
    <row r="123" s="210" customFormat="1"/>
    <row r="124" s="210" customFormat="1"/>
    <row r="125" s="210" customFormat="1"/>
    <row r="126" s="210" customFormat="1"/>
    <row r="127" s="210" customFormat="1"/>
    <row r="128" s="210" customFormat="1"/>
    <row r="129" s="210" customFormat="1"/>
    <row r="130" s="210" customFormat="1"/>
    <row r="131" s="210" customFormat="1"/>
    <row r="132" s="210" customFormat="1"/>
    <row r="133" s="210" customFormat="1"/>
    <row r="134" s="210" customFormat="1"/>
    <row r="135" s="210" customFormat="1"/>
    <row r="136" s="210" customFormat="1"/>
    <row r="137" s="210" customFormat="1"/>
    <row r="138" s="210" customFormat="1"/>
    <row r="139" s="210" customFormat="1"/>
    <row r="140" s="210" customFormat="1"/>
    <row r="141" s="210" customFormat="1"/>
    <row r="142" s="210" customFormat="1"/>
    <row r="143" s="210" customFormat="1"/>
    <row r="144" s="210" customFormat="1"/>
    <row r="145" s="210" customFormat="1"/>
    <row r="146" s="210" customFormat="1"/>
    <row r="147" s="210" customFormat="1"/>
    <row r="148" s="210" customFormat="1"/>
    <row r="149" s="210" customFormat="1"/>
    <row r="150" s="210" customFormat="1"/>
    <row r="151" s="210" customFormat="1"/>
    <row r="152" s="210" customFormat="1"/>
    <row r="153" s="210" customFormat="1"/>
    <row r="154" s="210" customFormat="1"/>
    <row r="155" s="210" customFormat="1"/>
    <row r="156" s="210" customFormat="1"/>
    <row r="157" s="210" customFormat="1"/>
    <row r="158" s="210" customFormat="1"/>
    <row r="159" s="210" customFormat="1"/>
    <row r="160" s="210" customFormat="1"/>
    <row r="161" s="210" customFormat="1"/>
    <row r="162" s="210" customFormat="1"/>
    <row r="163" s="210" customFormat="1"/>
    <row r="164" s="210" customFormat="1"/>
    <row r="165" s="210" customFormat="1"/>
    <row r="166" s="210" customFormat="1"/>
    <row r="167" s="210" customFormat="1"/>
    <row r="168" s="210" customFormat="1"/>
    <row r="169" s="210" customFormat="1"/>
    <row r="170" s="210" customFormat="1"/>
    <row r="171" s="210" customFormat="1"/>
    <row r="172" s="210" customFormat="1"/>
    <row r="173" s="210" customFormat="1"/>
    <row r="174" s="210" customFormat="1"/>
    <row r="175" s="210" customFormat="1"/>
    <row r="176" s="210" customFormat="1"/>
    <row r="177" spans="1:12" s="210" customFormat="1"/>
    <row r="178" spans="1:12">
      <c r="A178" s="210"/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</row>
    <row r="179" spans="1:12">
      <c r="A179" s="210"/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</row>
    <row r="180" spans="1:12">
      <c r="A180" s="210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</row>
    <row r="181" spans="1:12">
      <c r="A181" s="210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</row>
    <row r="182" spans="1:12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</row>
    <row r="183" spans="1:12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</row>
    <row r="184" spans="1:12">
      <c r="A184" s="210"/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</row>
    <row r="185" spans="1:12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</row>
    <row r="186" spans="1:12">
      <c r="A186" s="210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</row>
    <row r="187" spans="1:12">
      <c r="A187" s="210"/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</row>
    <row r="188" spans="1:12">
      <c r="A188" s="210"/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</row>
    <row r="189" spans="1:12">
      <c r="A189" s="210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</row>
    <row r="190" spans="1:12">
      <c r="A190" s="210"/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</row>
    <row r="191" spans="1:12">
      <c r="A191" s="210"/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</row>
    <row r="192" spans="1:12">
      <c r="A192" s="210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</row>
    <row r="193" spans="1:12">
      <c r="A193" s="210"/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</row>
    <row r="194" spans="1:12">
      <c r="A194" s="210"/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</row>
    <row r="195" spans="1:12">
      <c r="A195" s="210"/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</row>
    <row r="196" spans="1:12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</row>
    <row r="197" spans="1:12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</row>
    <row r="198" spans="1:12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</row>
    <row r="199" spans="1:12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</row>
    <row r="200" spans="1:12">
      <c r="A200" s="210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</row>
    <row r="201" spans="1:12">
      <c r="A201" s="210"/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</row>
  </sheetData>
  <mergeCells count="3">
    <mergeCell ref="A1:L1"/>
    <mergeCell ref="A69:L69"/>
    <mergeCell ref="F70:G70"/>
  </mergeCells>
  <conditionalFormatting sqref="A60">
    <cfRule type="dataBar" priority="2">
      <dataBar>
        <cfvo type="min" val="0"/>
        <cfvo type="max" val="0"/>
        <color rgb="FF638EC6"/>
      </dataBar>
    </cfRule>
  </conditionalFormatting>
  <conditionalFormatting sqref="A60">
    <cfRule type="dataBar" priority="1">
      <dataBar>
        <cfvo type="min" val="0"/>
        <cfvo type="max" val="0"/>
        <color rgb="FF638EC6"/>
      </dataBar>
    </cfRule>
  </conditionalFormatting>
  <hyperlinks>
    <hyperlink ref="A61" r:id="rId1"/>
  </hyperlinks>
  <pageMargins left="0.94488188976377963" right="0.78740157480314965" top="1.5" bottom="0.59055118110236227" header="0.6" footer="0"/>
  <pageSetup orientation="landscape" horizontalDpi="4294967294" r:id="rId2"/>
  <headerFooter alignWithMargins="0">
    <oddHeader>&amp;R&amp;G</oddHeader>
    <oddFooter>&amp;R17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51"/>
  <sheetViews>
    <sheetView zoomScale="77" zoomScaleNormal="77" workbookViewId="0">
      <selection activeCell="E22" sqref="E22"/>
    </sheetView>
  </sheetViews>
  <sheetFormatPr baseColWidth="10" defaultColWidth="11" defaultRowHeight="15.75"/>
  <cols>
    <col min="1" max="1" width="19.7109375" style="150" customWidth="1"/>
    <col min="2" max="2" width="10.42578125" style="150" customWidth="1"/>
    <col min="3" max="3" width="10.5703125" style="150" customWidth="1"/>
    <col min="4" max="4" width="10.7109375" style="150" customWidth="1"/>
    <col min="5" max="5" width="13.7109375" style="150" customWidth="1"/>
    <col min="6" max="6" width="12.28515625" style="150" customWidth="1"/>
    <col min="7" max="7" width="11" style="150" customWidth="1"/>
    <col min="8" max="8" width="11.42578125" style="150" customWidth="1"/>
    <col min="9" max="9" width="11.140625" style="150" customWidth="1"/>
    <col min="10" max="10" width="12" style="150" customWidth="1"/>
    <col min="11" max="11" width="11.7109375" style="150" customWidth="1"/>
    <col min="12" max="12" width="12.5703125" style="150" customWidth="1"/>
    <col min="13" max="13" width="11.5703125" style="150" customWidth="1"/>
    <col min="14" max="14" width="10.85546875" style="150" customWidth="1"/>
    <col min="15" max="15" width="11" style="150"/>
    <col min="16" max="32" width="11" style="210"/>
    <col min="33" max="16384" width="11" style="150"/>
  </cols>
  <sheetData>
    <row r="1" spans="1:32" ht="21.75" customHeight="1">
      <c r="A1" s="581" t="s">
        <v>885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305"/>
    </row>
    <row r="2" spans="1:32" s="306" customFormat="1" ht="24" customHeight="1">
      <c r="A2" s="314" t="s">
        <v>98</v>
      </c>
      <c r="B2" s="314" t="s">
        <v>868</v>
      </c>
      <c r="C2" s="315">
        <v>1998</v>
      </c>
      <c r="D2" s="315">
        <v>1999</v>
      </c>
      <c r="E2" s="315">
        <v>2000</v>
      </c>
      <c r="F2" s="315">
        <v>2001</v>
      </c>
      <c r="G2" s="315">
        <v>2002</v>
      </c>
      <c r="H2" s="315">
        <v>2003</v>
      </c>
      <c r="I2" s="315">
        <v>2004</v>
      </c>
      <c r="J2" s="315">
        <v>2005</v>
      </c>
      <c r="K2" s="315">
        <v>2006</v>
      </c>
      <c r="L2" s="315">
        <v>2007</v>
      </c>
      <c r="M2" s="307"/>
      <c r="N2" s="307"/>
      <c r="O2" s="307"/>
      <c r="P2" s="231"/>
      <c r="Q2" s="231"/>
      <c r="R2" s="231"/>
      <c r="S2" s="231"/>
      <c r="T2" s="231"/>
      <c r="U2" s="277">
        <v>1995</v>
      </c>
      <c r="V2" s="301">
        <v>1996</v>
      </c>
      <c r="W2" s="301">
        <v>1997</v>
      </c>
      <c r="X2" s="301">
        <v>1998</v>
      </c>
      <c r="Y2" s="301">
        <v>1999</v>
      </c>
      <c r="Z2" s="301">
        <v>2000</v>
      </c>
      <c r="AA2" s="301">
        <v>2001</v>
      </c>
      <c r="AB2" s="301">
        <v>2002</v>
      </c>
      <c r="AC2" s="301">
        <v>2003</v>
      </c>
      <c r="AD2" s="301">
        <v>2004</v>
      </c>
      <c r="AE2" s="301">
        <v>2005</v>
      </c>
      <c r="AF2" s="210"/>
    </row>
    <row r="3" spans="1:32" s="306" customFormat="1" ht="18" customHeight="1">
      <c r="A3" s="310" t="s">
        <v>867</v>
      </c>
      <c r="B3" s="311" t="s">
        <v>815</v>
      </c>
      <c r="C3" s="312">
        <v>388.574166666667</v>
      </c>
      <c r="D3" s="313">
        <v>407.64</v>
      </c>
      <c r="E3" s="313">
        <v>431.96</v>
      </c>
      <c r="F3" s="313">
        <v>408.8</v>
      </c>
      <c r="G3" s="313">
        <v>360.78179166666661</v>
      </c>
      <c r="H3" s="313">
        <v>450.15220370370372</v>
      </c>
      <c r="I3" s="313">
        <v>1097.4000000000001</v>
      </c>
      <c r="J3" s="313">
        <v>1040.53</v>
      </c>
      <c r="K3" s="313">
        <v>1072.6199999999999</v>
      </c>
      <c r="L3" s="313">
        <v>1292.28</v>
      </c>
      <c r="N3" s="307"/>
      <c r="O3" s="307"/>
      <c r="P3" s="231"/>
      <c r="Q3" s="231"/>
      <c r="R3" s="231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</row>
    <row r="4" spans="1:32" s="306" customFormat="1" ht="18" customHeight="1">
      <c r="A4" s="310" t="s">
        <v>817</v>
      </c>
      <c r="B4" s="311" t="s">
        <v>815</v>
      </c>
      <c r="C4" s="313">
        <v>169.17208333333332</v>
      </c>
      <c r="D4" s="313">
        <v>150.25</v>
      </c>
      <c r="E4" s="313">
        <v>175.89</v>
      </c>
      <c r="F4" s="313">
        <v>174</v>
      </c>
      <c r="G4" s="313">
        <v>181.920625</v>
      </c>
      <c r="H4" s="313">
        <v>248.31718750000005</v>
      </c>
      <c r="I4" s="313">
        <v>414.2</v>
      </c>
      <c r="J4" s="313">
        <v>386.01</v>
      </c>
      <c r="K4" s="313">
        <v>482.3</v>
      </c>
      <c r="L4" s="313">
        <v>405.04</v>
      </c>
      <c r="N4" s="307"/>
      <c r="O4" s="307"/>
      <c r="P4" s="231"/>
      <c r="Q4" s="231"/>
      <c r="R4" s="231"/>
      <c r="S4" s="231"/>
      <c r="T4" s="231"/>
      <c r="U4" s="231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</row>
    <row r="5" spans="1:32" s="306" customFormat="1" ht="18" customHeight="1">
      <c r="A5" s="310" t="s">
        <v>9</v>
      </c>
      <c r="B5" s="311" t="s">
        <v>815</v>
      </c>
      <c r="C5" s="313">
        <v>104.11624999999999</v>
      </c>
      <c r="D5" s="313">
        <v>108.87</v>
      </c>
      <c r="E5" s="313">
        <v>112.44</v>
      </c>
      <c r="F5" s="313">
        <v>112.3</v>
      </c>
      <c r="G5" s="313">
        <v>209.9</v>
      </c>
      <c r="H5" s="313">
        <v>863.15722222222223</v>
      </c>
      <c r="I5" s="313">
        <v>878.8</v>
      </c>
      <c r="J5" s="313">
        <v>532</v>
      </c>
      <c r="K5" s="313">
        <v>800</v>
      </c>
      <c r="L5" s="313">
        <v>300</v>
      </c>
      <c r="N5" s="307"/>
      <c r="O5" s="307"/>
      <c r="P5" s="231"/>
      <c r="Q5" s="231"/>
      <c r="R5" s="231"/>
      <c r="S5" s="231"/>
      <c r="T5" s="231"/>
      <c r="U5" s="277">
        <v>1995</v>
      </c>
      <c r="V5" s="301">
        <v>1996</v>
      </c>
      <c r="W5" s="301">
        <v>1997</v>
      </c>
      <c r="X5" s="301">
        <v>1998</v>
      </c>
      <c r="Y5" s="301">
        <v>1999</v>
      </c>
      <c r="Z5" s="301">
        <v>2000</v>
      </c>
      <c r="AA5" s="301">
        <v>2001</v>
      </c>
      <c r="AB5" s="301">
        <v>2002</v>
      </c>
      <c r="AC5" s="301">
        <v>2003</v>
      </c>
      <c r="AD5" s="301">
        <v>2004</v>
      </c>
      <c r="AE5" s="301">
        <v>2005</v>
      </c>
      <c r="AF5" s="210"/>
    </row>
    <row r="6" spans="1:32" s="306" customFormat="1" ht="13.5" customHeight="1">
      <c r="A6" s="310" t="s">
        <v>20</v>
      </c>
      <c r="B6" s="311" t="s">
        <v>815</v>
      </c>
      <c r="C6" s="313">
        <v>149.31</v>
      </c>
      <c r="D6" s="313">
        <v>167.69</v>
      </c>
      <c r="E6" s="313">
        <v>140.72999999999999</v>
      </c>
      <c r="F6" s="313">
        <v>157.1</v>
      </c>
      <c r="G6" s="313">
        <v>160.66701190476189</v>
      </c>
      <c r="H6" s="313">
        <v>181.41842658730161</v>
      </c>
      <c r="I6" s="313">
        <v>402.9</v>
      </c>
      <c r="J6" s="313">
        <v>377.35</v>
      </c>
      <c r="K6" s="313">
        <v>391.31</v>
      </c>
      <c r="L6" s="313">
        <v>408.83</v>
      </c>
      <c r="N6" s="307"/>
      <c r="O6" s="307"/>
      <c r="P6" s="231"/>
      <c r="Q6" s="231"/>
      <c r="R6" s="231"/>
      <c r="S6" s="231"/>
      <c r="T6" s="231"/>
      <c r="U6" s="231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</row>
    <row r="7" spans="1:32" s="306" customFormat="1" ht="14.25" customHeight="1">
      <c r="A7" s="310" t="s">
        <v>104</v>
      </c>
      <c r="B7" s="311" t="s">
        <v>815</v>
      </c>
      <c r="C7" s="313">
        <v>281.80250000000001</v>
      </c>
      <c r="D7" s="313">
        <v>345.67</v>
      </c>
      <c r="E7" s="313">
        <v>334.4</v>
      </c>
      <c r="F7" s="313">
        <v>381</v>
      </c>
      <c r="G7" s="313">
        <v>364.09264285714289</v>
      </c>
      <c r="H7" s="313">
        <v>404.67254166666663</v>
      </c>
      <c r="I7" s="313">
        <v>632.79999999999995</v>
      </c>
      <c r="J7" s="313">
        <v>657.46</v>
      </c>
      <c r="K7" s="313">
        <v>739.87</v>
      </c>
      <c r="L7" s="313">
        <v>821.66</v>
      </c>
      <c r="N7" s="307"/>
      <c r="O7" s="307"/>
      <c r="P7" s="231"/>
      <c r="Q7" s="231"/>
      <c r="R7" s="231"/>
      <c r="S7" s="231"/>
      <c r="T7" s="231"/>
      <c r="U7" s="231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</row>
    <row r="8" spans="1:32" s="306" customFormat="1">
      <c r="A8" s="310" t="s">
        <v>818</v>
      </c>
      <c r="B8" s="311" t="s">
        <v>815</v>
      </c>
      <c r="C8" s="313">
        <v>321.18708333333331</v>
      </c>
      <c r="D8" s="313">
        <v>287.77999999999997</v>
      </c>
      <c r="E8" s="313">
        <v>326.23</v>
      </c>
      <c r="F8" s="313">
        <v>304.7</v>
      </c>
      <c r="G8" s="313">
        <v>312.07881944444443</v>
      </c>
      <c r="H8" s="313">
        <v>409.75</v>
      </c>
      <c r="I8" s="313">
        <v>735.6</v>
      </c>
      <c r="J8" s="313">
        <v>758.05</v>
      </c>
      <c r="K8" s="313">
        <v>755.85</v>
      </c>
      <c r="L8" s="313">
        <v>836.25</v>
      </c>
      <c r="N8" s="307"/>
      <c r="O8" s="307"/>
      <c r="P8" s="231"/>
      <c r="Q8" s="231"/>
      <c r="R8" s="231"/>
      <c r="S8" s="231"/>
      <c r="T8" s="231"/>
      <c r="U8" s="231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</row>
    <row r="9" spans="1:32" s="306" customFormat="1">
      <c r="A9" s="310" t="s">
        <v>819</v>
      </c>
      <c r="B9" s="311" t="s">
        <v>815</v>
      </c>
      <c r="C9" s="313">
        <v>364.06912878787875</v>
      </c>
      <c r="D9" s="313">
        <v>394.58</v>
      </c>
      <c r="E9" s="313">
        <v>470.42</v>
      </c>
      <c r="F9" s="313">
        <v>518.1</v>
      </c>
      <c r="G9" s="313">
        <v>439.9</v>
      </c>
      <c r="H9" s="313">
        <v>471.03250000000003</v>
      </c>
      <c r="I9" s="313">
        <v>774.70180555555555</v>
      </c>
      <c r="J9" s="313">
        <v>1250</v>
      </c>
      <c r="K9" s="313">
        <v>1070.1400000000001</v>
      </c>
      <c r="L9" s="313">
        <v>1141.1099999999999</v>
      </c>
      <c r="N9" s="307"/>
      <c r="O9" s="307"/>
      <c r="P9" s="231"/>
      <c r="Q9" s="231"/>
      <c r="R9" s="231"/>
      <c r="S9" s="231"/>
      <c r="T9" s="231"/>
      <c r="U9" s="231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</row>
    <row r="10" spans="1:32" s="306" customFormat="1">
      <c r="A10" s="310" t="s">
        <v>820</v>
      </c>
      <c r="B10" s="311" t="s">
        <v>815</v>
      </c>
      <c r="C10" s="313">
        <v>330.32166666666672</v>
      </c>
      <c r="D10" s="313">
        <v>346.12</v>
      </c>
      <c r="E10" s="313">
        <v>427.44</v>
      </c>
      <c r="F10" s="313">
        <v>512.1</v>
      </c>
      <c r="G10" s="313">
        <v>411.80250992063492</v>
      </c>
      <c r="H10" s="313">
        <v>417.89745436507945</v>
      </c>
      <c r="I10" s="313">
        <v>1003.6</v>
      </c>
      <c r="J10" s="313">
        <v>929.97</v>
      </c>
      <c r="K10" s="313">
        <v>926.68</v>
      </c>
      <c r="L10" s="313">
        <v>924.06</v>
      </c>
      <c r="N10" s="307"/>
      <c r="O10" s="307"/>
      <c r="P10" s="231"/>
      <c r="Q10" s="231"/>
      <c r="R10" s="231"/>
      <c r="S10" s="231"/>
      <c r="T10" s="231"/>
      <c r="U10" s="231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</row>
    <row r="11" spans="1:32" s="306" customFormat="1">
      <c r="A11" s="310" t="s">
        <v>24</v>
      </c>
      <c r="B11" s="311" t="s">
        <v>815</v>
      </c>
      <c r="C11" s="313">
        <v>170.87166666666667</v>
      </c>
      <c r="D11" s="313">
        <v>203.5</v>
      </c>
      <c r="E11" s="313">
        <v>158.38999999999999</v>
      </c>
      <c r="F11" s="313">
        <v>189</v>
      </c>
      <c r="G11" s="313">
        <v>172.11005456349201</v>
      </c>
      <c r="H11" s="313">
        <v>183.33695337301586</v>
      </c>
      <c r="I11" s="313">
        <v>502.7</v>
      </c>
      <c r="J11" s="313">
        <v>598.54999999999995</v>
      </c>
      <c r="K11" s="313">
        <v>444.25</v>
      </c>
      <c r="L11" s="313">
        <v>438.57</v>
      </c>
      <c r="M11" s="307"/>
      <c r="N11" s="307"/>
      <c r="O11" s="307"/>
      <c r="P11" s="231"/>
      <c r="Q11" s="231"/>
      <c r="R11" s="231"/>
      <c r="S11" s="231"/>
      <c r="T11" s="231"/>
      <c r="U11" s="231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</row>
    <row r="12" spans="1:32" s="306" customFormat="1">
      <c r="A12" s="310" t="s">
        <v>823</v>
      </c>
      <c r="B12" s="311" t="s">
        <v>815</v>
      </c>
      <c r="C12" s="313">
        <v>749.87083333333339</v>
      </c>
      <c r="D12" s="313">
        <v>743.52</v>
      </c>
      <c r="E12" s="313">
        <v>719.09</v>
      </c>
      <c r="F12" s="313">
        <v>804</v>
      </c>
      <c r="G12" s="313">
        <v>815.40832341269845</v>
      </c>
      <c r="H12" s="313">
        <v>984.47269444444453</v>
      </c>
      <c r="I12" s="313">
        <v>1922.1</v>
      </c>
      <c r="J12" s="313">
        <v>1833.49</v>
      </c>
      <c r="K12" s="313">
        <v>2012.19</v>
      </c>
      <c r="L12" s="313">
        <v>2128.84</v>
      </c>
      <c r="M12" s="307"/>
      <c r="N12" s="307"/>
      <c r="O12" s="307"/>
      <c r="P12" s="231"/>
      <c r="Q12" s="231"/>
      <c r="R12" s="231"/>
      <c r="S12" s="231"/>
      <c r="T12" s="231"/>
      <c r="U12" s="231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</row>
    <row r="13" spans="1:32" s="306" customFormat="1">
      <c r="A13" s="310" t="s">
        <v>824</v>
      </c>
      <c r="B13" s="311" t="s">
        <v>815</v>
      </c>
      <c r="C13" s="313">
        <v>572.55458333333331</v>
      </c>
      <c r="D13" s="313">
        <v>592.29999999999995</v>
      </c>
      <c r="E13" s="313">
        <v>569.55999999999995</v>
      </c>
      <c r="F13" s="313">
        <v>615.20000000000005</v>
      </c>
      <c r="G13" s="313">
        <v>728.7</v>
      </c>
      <c r="H13" s="313">
        <v>916.10081944444448</v>
      </c>
      <c r="I13" s="313">
        <v>1673</v>
      </c>
      <c r="J13" s="313">
        <v>1495.73</v>
      </c>
      <c r="K13" s="313">
        <v>1529.75</v>
      </c>
      <c r="L13" s="313">
        <v>1558.72</v>
      </c>
      <c r="M13" s="307"/>
      <c r="N13" s="307"/>
      <c r="O13" s="307"/>
      <c r="P13" s="231"/>
      <c r="Q13" s="231"/>
      <c r="R13" s="231"/>
      <c r="S13" s="231"/>
      <c r="T13" s="231"/>
      <c r="U13" s="231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</row>
    <row r="14" spans="1:32" s="306" customFormat="1">
      <c r="A14" s="310" t="s">
        <v>825</v>
      </c>
      <c r="B14" s="311" t="s">
        <v>815</v>
      </c>
      <c r="C14" s="313">
        <v>566.92666666666673</v>
      </c>
      <c r="D14" s="313">
        <v>596.16</v>
      </c>
      <c r="E14" s="313">
        <v>626.37</v>
      </c>
      <c r="F14" s="313">
        <v>613.1</v>
      </c>
      <c r="G14" s="313">
        <v>694.72916666666663</v>
      </c>
      <c r="H14" s="313">
        <v>842.52499999999998</v>
      </c>
      <c r="I14" s="313">
        <v>1580.5</v>
      </c>
      <c r="J14" s="313">
        <v>1644.25</v>
      </c>
      <c r="K14" s="313">
        <v>1598.23</v>
      </c>
      <c r="L14" s="313">
        <v>1662.27</v>
      </c>
      <c r="M14" s="307"/>
      <c r="N14" s="307"/>
      <c r="O14" s="307"/>
      <c r="P14" s="231"/>
      <c r="Q14" s="231"/>
      <c r="R14" s="231"/>
      <c r="S14" s="231"/>
      <c r="T14" s="231"/>
      <c r="U14" s="231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</row>
    <row r="15" spans="1:32" s="306" customFormat="1">
      <c r="A15" s="310" t="s">
        <v>826</v>
      </c>
      <c r="B15" s="311" t="s">
        <v>864</v>
      </c>
      <c r="C15" s="313">
        <v>990.0020833333333</v>
      </c>
      <c r="D15" s="313">
        <v>1621.43</v>
      </c>
      <c r="E15" s="313">
        <v>1529.03</v>
      </c>
      <c r="F15" s="313">
        <v>1264.8</v>
      </c>
      <c r="G15" s="313">
        <v>1240.9489583333334</v>
      </c>
      <c r="H15" s="313">
        <v>1643.3769999999997</v>
      </c>
      <c r="I15" s="313">
        <v>3310.4</v>
      </c>
      <c r="J15" s="313">
        <v>4377.26</v>
      </c>
      <c r="K15" s="313">
        <v>4669.05</v>
      </c>
      <c r="L15" s="313">
        <v>4659.84</v>
      </c>
      <c r="M15" s="307"/>
      <c r="N15" s="307"/>
      <c r="O15" s="307"/>
      <c r="P15" s="231"/>
      <c r="Q15" s="231"/>
      <c r="R15" s="231"/>
      <c r="S15" s="231"/>
      <c r="T15" s="231"/>
      <c r="U15" s="231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</row>
    <row r="16" spans="1:32" s="306" customFormat="1">
      <c r="A16" s="310" t="s">
        <v>866</v>
      </c>
      <c r="B16" s="311" t="s">
        <v>815</v>
      </c>
      <c r="C16" s="313">
        <v>432.66958333333332</v>
      </c>
      <c r="D16" s="313">
        <v>596.16</v>
      </c>
      <c r="E16" s="313">
        <v>543.89</v>
      </c>
      <c r="F16" s="313">
        <v>434.3</v>
      </c>
      <c r="G16" s="313">
        <v>454.96287878787876</v>
      </c>
      <c r="H16" s="313">
        <v>595.64909090909089</v>
      </c>
      <c r="I16" s="313">
        <v>1162.3</v>
      </c>
      <c r="J16" s="313">
        <v>796.71</v>
      </c>
      <c r="K16" s="313">
        <v>1060.3</v>
      </c>
      <c r="L16" s="313">
        <v>1004.55</v>
      </c>
      <c r="M16" s="307"/>
      <c r="N16" s="307"/>
      <c r="O16" s="307"/>
      <c r="P16" s="231"/>
      <c r="Q16" s="231"/>
      <c r="R16" s="231"/>
      <c r="S16" s="231"/>
      <c r="T16" s="231"/>
      <c r="U16" s="231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</row>
    <row r="17" spans="1:32" s="306" customFormat="1">
      <c r="A17" s="310" t="s">
        <v>827</v>
      </c>
      <c r="B17" s="311" t="s">
        <v>815</v>
      </c>
      <c r="C17" s="313">
        <v>348.50636363636363</v>
      </c>
      <c r="D17" s="313">
        <v>394.18</v>
      </c>
      <c r="E17" s="313">
        <v>433.65</v>
      </c>
      <c r="F17" s="313">
        <v>383.59</v>
      </c>
      <c r="G17" s="313">
        <v>396.3</v>
      </c>
      <c r="H17" s="313">
        <v>566.5</v>
      </c>
      <c r="I17" s="313">
        <v>942.6</v>
      </c>
      <c r="J17" s="313">
        <v>1021.07</v>
      </c>
      <c r="K17" s="313">
        <v>599.79</v>
      </c>
      <c r="L17" s="313">
        <v>970.2</v>
      </c>
      <c r="M17" s="307"/>
      <c r="N17" s="307"/>
      <c r="O17" s="307"/>
      <c r="P17" s="231"/>
      <c r="Q17" s="231"/>
      <c r="R17" s="231"/>
      <c r="S17" s="231"/>
      <c r="T17" s="231"/>
      <c r="U17" s="231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</row>
    <row r="18" spans="1:32" s="306" customFormat="1">
      <c r="A18" s="310" t="s">
        <v>865</v>
      </c>
      <c r="B18" s="311" t="s">
        <v>815</v>
      </c>
      <c r="C18" s="313" t="s">
        <v>139</v>
      </c>
      <c r="D18" s="313">
        <v>488.33</v>
      </c>
      <c r="E18" s="313">
        <v>361.67</v>
      </c>
      <c r="F18" s="313">
        <v>411.1</v>
      </c>
      <c r="G18" s="313">
        <v>425</v>
      </c>
      <c r="H18" s="313">
        <v>1050.0999999999999</v>
      </c>
      <c r="I18" s="313">
        <v>1553.25</v>
      </c>
      <c r="J18" s="313">
        <v>1000</v>
      </c>
      <c r="K18" s="313">
        <v>807.34</v>
      </c>
      <c r="L18" s="313">
        <v>981.25</v>
      </c>
      <c r="M18" s="307"/>
      <c r="N18" s="307"/>
      <c r="O18" s="307"/>
      <c r="P18" s="231"/>
      <c r="Q18" s="231"/>
      <c r="R18" s="231"/>
      <c r="S18" s="231"/>
      <c r="T18" s="231"/>
      <c r="U18" s="231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</row>
    <row r="19" spans="1:32" s="306" customFormat="1">
      <c r="A19" s="310" t="s">
        <v>33</v>
      </c>
      <c r="B19" s="311" t="s">
        <v>815</v>
      </c>
      <c r="C19" s="313">
        <v>1503.8875</v>
      </c>
      <c r="D19" s="313">
        <v>1556.95</v>
      </c>
      <c r="E19" s="313">
        <v>1848.11</v>
      </c>
      <c r="F19" s="313">
        <v>1658.3</v>
      </c>
      <c r="G19" s="313">
        <v>1628.1</v>
      </c>
      <c r="H19" s="313">
        <v>1775</v>
      </c>
      <c r="I19" s="313" t="s">
        <v>139</v>
      </c>
      <c r="J19" s="313" t="s">
        <v>139</v>
      </c>
      <c r="K19" s="313">
        <v>2093.75</v>
      </c>
      <c r="L19" s="313">
        <v>3124.33</v>
      </c>
      <c r="M19" s="307"/>
      <c r="N19" s="307"/>
      <c r="O19" s="307"/>
      <c r="P19" s="231"/>
      <c r="Q19" s="231"/>
      <c r="R19" s="231"/>
      <c r="S19" s="231"/>
      <c r="T19" s="231"/>
      <c r="U19" s="231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</row>
    <row r="20" spans="1:32" s="306" customFormat="1">
      <c r="A20" s="310" t="s">
        <v>39</v>
      </c>
      <c r="B20" s="311" t="s">
        <v>815</v>
      </c>
      <c r="C20" s="313">
        <v>221.56791666666663</v>
      </c>
      <c r="D20" s="313">
        <v>222.19</v>
      </c>
      <c r="E20" s="313">
        <v>233.4</v>
      </c>
      <c r="F20" s="313">
        <v>191.7</v>
      </c>
      <c r="G20" s="313">
        <v>208.94</v>
      </c>
      <c r="H20" s="313">
        <v>247.5</v>
      </c>
      <c r="I20" s="313">
        <v>440.8</v>
      </c>
      <c r="J20" s="313">
        <v>483.43</v>
      </c>
      <c r="K20" s="313">
        <v>466.1</v>
      </c>
      <c r="L20" s="313">
        <v>511.86</v>
      </c>
      <c r="M20" s="307"/>
      <c r="N20" s="307"/>
      <c r="O20" s="307"/>
      <c r="P20" s="231"/>
      <c r="Q20" s="231"/>
      <c r="R20" s="231"/>
      <c r="S20" s="231"/>
      <c r="T20" s="231"/>
      <c r="U20" s="231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</row>
    <row r="21" spans="1:32" s="306" customFormat="1">
      <c r="A21" s="310" t="s">
        <v>36</v>
      </c>
      <c r="B21" s="311" t="s">
        <v>815</v>
      </c>
      <c r="C21" s="313">
        <v>167.32162878787881</v>
      </c>
      <c r="D21" s="313">
        <v>161.24</v>
      </c>
      <c r="E21" s="313">
        <v>158</v>
      </c>
      <c r="F21" s="313">
        <v>209.6</v>
      </c>
      <c r="G21" s="313">
        <v>207.8</v>
      </c>
      <c r="H21" s="313">
        <v>263.39999999999998</v>
      </c>
      <c r="I21" s="313">
        <v>381.4</v>
      </c>
      <c r="J21" s="313">
        <v>404.98</v>
      </c>
      <c r="K21" s="313">
        <v>429.96</v>
      </c>
      <c r="L21" s="313">
        <v>529.33000000000004</v>
      </c>
      <c r="M21" s="307"/>
      <c r="N21" s="307"/>
      <c r="O21" s="307"/>
      <c r="P21" s="231"/>
      <c r="Q21" s="231"/>
      <c r="R21" s="231"/>
      <c r="S21" s="231"/>
      <c r="T21" s="231"/>
      <c r="U21" s="231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</row>
    <row r="22" spans="1:32" s="306" customFormat="1">
      <c r="A22" s="310" t="s">
        <v>792</v>
      </c>
      <c r="B22" s="311" t="s">
        <v>815</v>
      </c>
      <c r="C22" s="313">
        <v>435.40625</v>
      </c>
      <c r="D22" s="313">
        <v>425.87</v>
      </c>
      <c r="E22" s="313">
        <v>415.18</v>
      </c>
      <c r="F22" s="313">
        <v>515.5</v>
      </c>
      <c r="G22" s="313">
        <v>430.2</v>
      </c>
      <c r="H22" s="313">
        <v>721.6</v>
      </c>
      <c r="I22" s="313">
        <v>1124.9000000000001</v>
      </c>
      <c r="J22" s="313">
        <v>1029.53</v>
      </c>
      <c r="K22" s="313">
        <v>981.31</v>
      </c>
      <c r="L22" s="313">
        <v>1219.98</v>
      </c>
      <c r="M22" s="307"/>
      <c r="N22" s="307"/>
      <c r="O22" s="307"/>
      <c r="P22" s="231"/>
      <c r="Q22" s="231"/>
      <c r="R22" s="231"/>
      <c r="S22" s="231"/>
      <c r="T22" s="231"/>
      <c r="U22" s="231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</row>
    <row r="23" spans="1:32" s="306" customFormat="1">
      <c r="A23" s="310" t="s">
        <v>854</v>
      </c>
      <c r="B23" s="311" t="s">
        <v>815</v>
      </c>
      <c r="C23" s="313">
        <v>390.22458333333333</v>
      </c>
      <c r="D23" s="312" t="s">
        <v>139</v>
      </c>
      <c r="E23" s="312" t="s">
        <v>139</v>
      </c>
      <c r="F23" s="312" t="s">
        <v>139</v>
      </c>
      <c r="G23" s="313">
        <v>430.21249603174601</v>
      </c>
      <c r="H23" s="313">
        <v>0</v>
      </c>
      <c r="I23" s="313" t="s">
        <v>139</v>
      </c>
      <c r="J23" s="313" t="s">
        <v>139</v>
      </c>
      <c r="K23" s="313" t="s">
        <v>139</v>
      </c>
      <c r="L23" s="313" t="s">
        <v>139</v>
      </c>
      <c r="M23" s="307"/>
      <c r="N23" s="307"/>
      <c r="O23" s="307"/>
      <c r="P23" s="231"/>
      <c r="Q23" s="231"/>
      <c r="R23" s="231"/>
      <c r="S23" s="231"/>
      <c r="T23" s="231"/>
      <c r="U23" s="231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</row>
    <row r="24" spans="1:32" s="306" customFormat="1">
      <c r="A24" s="310" t="s">
        <v>45</v>
      </c>
      <c r="B24" s="311" t="s">
        <v>815</v>
      </c>
      <c r="C24" s="313">
        <v>216.68275</v>
      </c>
      <c r="D24" s="313">
        <v>174.75</v>
      </c>
      <c r="E24" s="313">
        <v>174.37</v>
      </c>
      <c r="F24" s="313">
        <v>195.3</v>
      </c>
      <c r="G24" s="313">
        <v>170.2</v>
      </c>
      <c r="H24" s="313">
        <v>207.4</v>
      </c>
      <c r="I24" s="313">
        <v>387</v>
      </c>
      <c r="J24" s="313">
        <v>368.56</v>
      </c>
      <c r="K24" s="313">
        <v>327.67</v>
      </c>
      <c r="L24" s="313">
        <v>371.9</v>
      </c>
      <c r="M24" s="307"/>
      <c r="N24" s="307"/>
      <c r="O24" s="307"/>
      <c r="P24" s="231"/>
      <c r="Q24" s="231"/>
      <c r="R24" s="231"/>
      <c r="S24" s="231"/>
      <c r="T24" s="231"/>
      <c r="U24" s="231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</row>
    <row r="25" spans="1:32" s="306" customFormat="1">
      <c r="A25" s="310" t="s">
        <v>46</v>
      </c>
      <c r="B25" s="311" t="s">
        <v>864</v>
      </c>
      <c r="C25" s="313">
        <v>3734.979053030303</v>
      </c>
      <c r="D25" s="313">
        <v>4042.86</v>
      </c>
      <c r="E25" s="313">
        <v>4346.38</v>
      </c>
      <c r="F25" s="313">
        <v>3944.3</v>
      </c>
      <c r="G25" s="313">
        <v>5085.3</v>
      </c>
      <c r="H25" s="313">
        <v>4830.5</v>
      </c>
      <c r="I25" s="313">
        <v>9571.7000000000007</v>
      </c>
      <c r="J25" s="313">
        <v>8522.32</v>
      </c>
      <c r="K25" s="313">
        <v>8555.6299999999992</v>
      </c>
      <c r="L25" s="313">
        <v>9453.83</v>
      </c>
      <c r="M25" s="307"/>
      <c r="N25" s="307"/>
      <c r="O25" s="307"/>
      <c r="P25" s="231"/>
      <c r="Q25" s="231"/>
      <c r="R25" s="231"/>
      <c r="S25" s="231"/>
      <c r="T25" s="231"/>
      <c r="U25" s="231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</row>
    <row r="26" spans="1:32" s="306" customFormat="1">
      <c r="A26" s="310" t="s">
        <v>833</v>
      </c>
      <c r="B26" s="311" t="s">
        <v>815</v>
      </c>
      <c r="C26" s="313">
        <v>229.00166666666667</v>
      </c>
      <c r="D26" s="313">
        <v>253.28</v>
      </c>
      <c r="E26" s="313">
        <v>282.7</v>
      </c>
      <c r="F26" s="313">
        <v>254.1</v>
      </c>
      <c r="G26" s="313">
        <v>255.17</v>
      </c>
      <c r="H26" s="313">
        <v>406.4</v>
      </c>
      <c r="I26" s="313">
        <v>762.1</v>
      </c>
      <c r="J26" s="313">
        <v>628.01</v>
      </c>
      <c r="K26" s="313">
        <v>573.33000000000004</v>
      </c>
      <c r="L26" s="313">
        <v>714.21</v>
      </c>
      <c r="M26" s="307"/>
      <c r="N26" s="307"/>
      <c r="O26" s="307"/>
      <c r="P26" s="231"/>
      <c r="Q26" s="231"/>
      <c r="R26" s="231"/>
      <c r="S26" s="231"/>
      <c r="T26" s="231"/>
      <c r="U26" s="231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</row>
    <row r="27" spans="1:32" s="306" customFormat="1">
      <c r="A27" s="310" t="s">
        <v>834</v>
      </c>
      <c r="B27" s="311" t="s">
        <v>815</v>
      </c>
      <c r="C27" s="313">
        <v>139.01208333333335</v>
      </c>
      <c r="D27" s="313">
        <v>161.94999999999999</v>
      </c>
      <c r="E27" s="313">
        <v>194.38</v>
      </c>
      <c r="F27" s="313">
        <v>197.2</v>
      </c>
      <c r="G27" s="313">
        <v>201.3</v>
      </c>
      <c r="H27" s="313">
        <v>310.10000000000002</v>
      </c>
      <c r="I27" s="313">
        <v>502.5</v>
      </c>
      <c r="J27" s="313">
        <v>511.03</v>
      </c>
      <c r="K27" s="313">
        <v>388.89</v>
      </c>
      <c r="L27" s="313">
        <v>674.55</v>
      </c>
      <c r="M27" s="307"/>
      <c r="N27" s="307"/>
      <c r="O27" s="307"/>
      <c r="P27" s="231"/>
      <c r="Q27" s="231"/>
      <c r="R27" s="231"/>
      <c r="S27" s="231"/>
      <c r="T27" s="231"/>
      <c r="U27" s="231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</row>
    <row r="28" spans="1:32" s="306" customFormat="1">
      <c r="A28" s="310" t="s">
        <v>50</v>
      </c>
      <c r="B28" s="311" t="s">
        <v>815</v>
      </c>
      <c r="C28" s="313">
        <v>240.71250000000001</v>
      </c>
      <c r="D28" s="313">
        <v>192.53</v>
      </c>
      <c r="E28" s="313">
        <v>200.5</v>
      </c>
      <c r="F28" s="313">
        <v>197</v>
      </c>
      <c r="G28" s="313">
        <v>201.26707341269841</v>
      </c>
      <c r="H28" s="313">
        <v>276.89999999999998</v>
      </c>
      <c r="I28" s="313">
        <v>389.02272727272725</v>
      </c>
      <c r="J28" s="313">
        <v>478.89</v>
      </c>
      <c r="K28" s="313">
        <v>382.17</v>
      </c>
      <c r="L28" s="313">
        <v>466.02</v>
      </c>
      <c r="M28" s="307"/>
      <c r="N28" s="307"/>
      <c r="O28" s="307"/>
      <c r="P28" s="231"/>
      <c r="Q28" s="231"/>
      <c r="R28" s="231"/>
      <c r="S28" s="231"/>
      <c r="T28" s="231"/>
      <c r="U28" s="231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</row>
    <row r="29" spans="1:32" s="306" customFormat="1" ht="13.5" customHeight="1">
      <c r="A29" s="310" t="s">
        <v>66</v>
      </c>
      <c r="B29" s="311" t="s">
        <v>869</v>
      </c>
      <c r="C29" s="313">
        <v>1568.2289393939395</v>
      </c>
      <c r="D29" s="313">
        <v>1698.86</v>
      </c>
      <c r="E29" s="313">
        <v>1702.05</v>
      </c>
      <c r="F29" s="313">
        <v>2217</v>
      </c>
      <c r="G29" s="313">
        <v>2361.4530303030301</v>
      </c>
      <c r="H29" s="313">
        <v>2212.9531607142858</v>
      </c>
      <c r="I29" s="313">
        <v>3393.5</v>
      </c>
      <c r="J29" s="313">
        <v>5759.28</v>
      </c>
      <c r="K29" s="313">
        <v>5291.18</v>
      </c>
      <c r="L29" s="313">
        <v>5604.43</v>
      </c>
      <c r="M29" s="307"/>
      <c r="N29" s="307"/>
      <c r="O29" s="307"/>
      <c r="P29" s="231"/>
      <c r="Q29" s="231"/>
      <c r="R29" s="231"/>
      <c r="S29" s="231"/>
      <c r="T29" s="231"/>
      <c r="U29" s="231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</row>
    <row r="30" spans="1:32">
      <c r="A30" s="310" t="s">
        <v>849</v>
      </c>
      <c r="B30" s="311" t="s">
        <v>870</v>
      </c>
      <c r="C30" s="313">
        <v>24.647083333333335</v>
      </c>
      <c r="D30" s="313">
        <v>40.46</v>
      </c>
      <c r="E30" s="313">
        <v>20.21</v>
      </c>
      <c r="F30" s="313">
        <v>25.3</v>
      </c>
      <c r="G30" s="313">
        <v>26.230742063492062</v>
      </c>
      <c r="H30" s="313">
        <v>32.091218253968258</v>
      </c>
      <c r="I30" s="313">
        <v>78.2</v>
      </c>
      <c r="J30" s="313">
        <v>64.67</v>
      </c>
      <c r="K30" s="313">
        <v>62.67</v>
      </c>
      <c r="L30" s="313">
        <v>75.260000000000005</v>
      </c>
    </row>
    <row r="31" spans="1:32">
      <c r="A31" s="310" t="s">
        <v>762</v>
      </c>
      <c r="B31" s="311" t="s">
        <v>869</v>
      </c>
      <c r="C31" s="313">
        <v>4909.3474999999999</v>
      </c>
      <c r="D31" s="313">
        <v>6009.93</v>
      </c>
      <c r="E31" s="313">
        <v>4369.2</v>
      </c>
      <c r="F31" s="313">
        <v>4589</v>
      </c>
      <c r="G31" s="313">
        <v>3582.1953611111112</v>
      </c>
      <c r="H31" s="313">
        <v>5339.489285714285</v>
      </c>
      <c r="I31" s="313">
        <v>3896.8</v>
      </c>
      <c r="J31" s="313">
        <v>6017.21</v>
      </c>
      <c r="K31" s="313">
        <v>9248.6</v>
      </c>
      <c r="L31" s="313">
        <v>16594.91</v>
      </c>
    </row>
    <row r="32" spans="1:32">
      <c r="A32" s="310" t="s">
        <v>839</v>
      </c>
      <c r="B32" s="311" t="s">
        <v>869</v>
      </c>
      <c r="C32" s="313" t="s">
        <v>139</v>
      </c>
      <c r="D32" s="313">
        <v>341.91</v>
      </c>
      <c r="E32" s="313">
        <v>301.99</v>
      </c>
      <c r="F32" s="313">
        <v>424</v>
      </c>
      <c r="G32" s="313">
        <v>561.84701388888891</v>
      </c>
      <c r="H32" s="313">
        <v>417.72333333333336</v>
      </c>
      <c r="I32" s="313">
        <v>489.3</v>
      </c>
      <c r="J32" s="313">
        <v>745.94</v>
      </c>
      <c r="K32" s="313">
        <v>1140.74</v>
      </c>
      <c r="L32" s="313">
        <v>792.73</v>
      </c>
    </row>
    <row r="33" spans="1:35">
      <c r="A33" s="310" t="s">
        <v>836</v>
      </c>
      <c r="B33" s="311" t="s">
        <v>869</v>
      </c>
      <c r="C33" s="313" t="s">
        <v>139</v>
      </c>
      <c r="D33" s="313">
        <v>427.46</v>
      </c>
      <c r="E33" s="313">
        <v>322.11</v>
      </c>
      <c r="F33" s="313">
        <v>253.5</v>
      </c>
      <c r="G33" s="313">
        <v>249.6</v>
      </c>
      <c r="H33" s="313">
        <v>350.41666666666669</v>
      </c>
      <c r="I33" s="313">
        <v>350</v>
      </c>
      <c r="J33" s="313">
        <v>686.34</v>
      </c>
      <c r="K33" s="313">
        <v>669.72</v>
      </c>
      <c r="L33" s="313">
        <v>752.08</v>
      </c>
    </row>
    <row r="34" spans="1:35">
      <c r="A34" s="310" t="s">
        <v>838</v>
      </c>
      <c r="B34" s="311" t="s">
        <v>869</v>
      </c>
      <c r="C34" s="313">
        <v>435.66</v>
      </c>
      <c r="D34" s="313">
        <v>561.54</v>
      </c>
      <c r="E34" s="313">
        <v>460.96</v>
      </c>
      <c r="F34" s="313">
        <v>383.9</v>
      </c>
      <c r="G34" s="313">
        <v>414.27840277777779</v>
      </c>
      <c r="H34" s="313">
        <v>477.19515277777776</v>
      </c>
      <c r="I34" s="313" t="s">
        <v>139</v>
      </c>
      <c r="J34" s="313">
        <v>979.61</v>
      </c>
      <c r="K34" s="313">
        <v>646.91</v>
      </c>
      <c r="L34" s="313">
        <v>1138.45</v>
      </c>
    </row>
    <row r="35" spans="1:35">
      <c r="A35" s="310" t="s">
        <v>842</v>
      </c>
      <c r="B35" s="311" t="s">
        <v>869</v>
      </c>
      <c r="C35" s="313">
        <v>3945.8675000000003</v>
      </c>
      <c r="D35" s="313">
        <v>4803.34</v>
      </c>
      <c r="E35" s="313">
        <v>4303.6499999999996</v>
      </c>
      <c r="F35" s="313">
        <v>5304.4</v>
      </c>
      <c r="G35" s="313">
        <v>5511.598484848485</v>
      </c>
      <c r="H35" s="313">
        <v>7051.893939393939</v>
      </c>
      <c r="I35" s="313">
        <v>9862.5</v>
      </c>
      <c r="J35" s="313">
        <v>10235.120000000001</v>
      </c>
      <c r="K35" s="313">
        <v>17051.88</v>
      </c>
      <c r="L35" s="313">
        <v>14659.04</v>
      </c>
    </row>
    <row r="36" spans="1:35">
      <c r="A36" s="310" t="s">
        <v>850</v>
      </c>
      <c r="B36" s="311" t="s">
        <v>871</v>
      </c>
      <c r="C36" s="313">
        <v>1043.3983333333333</v>
      </c>
      <c r="D36" s="313">
        <v>1671.1</v>
      </c>
      <c r="E36" s="313">
        <v>997.6</v>
      </c>
      <c r="F36" s="313">
        <v>1084.5</v>
      </c>
      <c r="G36" s="313">
        <v>1197.877356150794</v>
      </c>
      <c r="H36" s="313">
        <v>1376.2829960317458</v>
      </c>
      <c r="I36" s="313">
        <v>2519</v>
      </c>
      <c r="J36" s="313">
        <v>2614.64</v>
      </c>
      <c r="K36" s="313">
        <v>2327.75</v>
      </c>
      <c r="L36" s="313">
        <v>2852.43</v>
      </c>
    </row>
    <row r="39" spans="1:35">
      <c r="A39" s="85" t="s">
        <v>487</v>
      </c>
    </row>
    <row r="40" spans="1:35">
      <c r="A40" s="88" t="s">
        <v>72</v>
      </c>
    </row>
    <row r="47" spans="1:35">
      <c r="A47" s="161"/>
      <c r="B47" s="308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161"/>
      <c r="N47" s="161"/>
      <c r="O47" s="161"/>
      <c r="AG47" s="161"/>
      <c r="AH47" s="161"/>
      <c r="AI47" s="161"/>
    </row>
    <row r="48" spans="1:35">
      <c r="A48" s="161"/>
      <c r="B48" s="161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161"/>
      <c r="N48" s="161"/>
      <c r="O48" s="161"/>
      <c r="AG48" s="161"/>
      <c r="AH48" s="161"/>
      <c r="AI48" s="161"/>
    </row>
    <row r="49" spans="1:35">
      <c r="A49" s="161"/>
      <c r="B49" s="161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161"/>
      <c r="N49" s="161"/>
      <c r="O49" s="161"/>
      <c r="AG49" s="161"/>
      <c r="AH49" s="161"/>
      <c r="AI49" s="161"/>
    </row>
    <row r="50" spans="1:35">
      <c r="A50" s="161"/>
      <c r="B50" s="161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161"/>
      <c r="N50" s="161"/>
      <c r="O50" s="161"/>
      <c r="AG50" s="161"/>
      <c r="AH50" s="161"/>
      <c r="AI50" s="161"/>
    </row>
    <row r="51" spans="1:35">
      <c r="A51" s="161"/>
      <c r="B51" s="161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161"/>
      <c r="N51" s="161"/>
      <c r="O51" s="161"/>
      <c r="AG51" s="161"/>
      <c r="AH51" s="161"/>
      <c r="AI51" s="161"/>
    </row>
    <row r="52" spans="1:35">
      <c r="A52" s="161"/>
      <c r="B52" s="161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161"/>
      <c r="N52" s="161"/>
      <c r="O52" s="161"/>
      <c r="AG52" s="161"/>
      <c r="AH52" s="161"/>
      <c r="AI52" s="161"/>
    </row>
    <row r="53" spans="1:35">
      <c r="A53" s="161"/>
      <c r="B53" s="161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161"/>
      <c r="N53" s="161"/>
      <c r="O53" s="161"/>
      <c r="AG53" s="161"/>
      <c r="AH53" s="161"/>
      <c r="AI53" s="161"/>
    </row>
    <row r="54" spans="1:35">
      <c r="A54" s="161"/>
      <c r="B54" s="161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161"/>
      <c r="N54" s="161"/>
      <c r="O54" s="161"/>
      <c r="AG54" s="161"/>
      <c r="AH54" s="161"/>
      <c r="AI54" s="161"/>
    </row>
    <row r="55" spans="1:35">
      <c r="A55" s="161"/>
      <c r="B55" s="161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161"/>
      <c r="N55" s="161"/>
      <c r="O55" s="161"/>
      <c r="AG55" s="161"/>
      <c r="AH55" s="161"/>
      <c r="AI55" s="161"/>
    </row>
    <row r="56" spans="1:35">
      <c r="A56" s="161"/>
      <c r="B56" s="161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161"/>
      <c r="N56" s="161"/>
      <c r="O56" s="161"/>
      <c r="AG56" s="161"/>
      <c r="AH56" s="161"/>
      <c r="AI56" s="161"/>
    </row>
    <row r="57" spans="1:35">
      <c r="A57" s="161"/>
      <c r="B57" s="161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161"/>
      <c r="N57" s="161"/>
      <c r="O57" s="161"/>
      <c r="AG57" s="161"/>
      <c r="AH57" s="161"/>
      <c r="AI57" s="161"/>
    </row>
    <row r="58" spans="1:35">
      <c r="A58" s="161"/>
      <c r="B58" s="161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161"/>
      <c r="N58" s="161"/>
      <c r="O58" s="161"/>
      <c r="AG58" s="161"/>
      <c r="AH58" s="161"/>
      <c r="AI58" s="161"/>
    </row>
    <row r="59" spans="1:35">
      <c r="A59" s="161"/>
      <c r="B59" s="161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161"/>
      <c r="N59" s="161"/>
      <c r="O59" s="161"/>
      <c r="AG59" s="161"/>
      <c r="AH59" s="161"/>
      <c r="AI59" s="161"/>
    </row>
    <row r="60" spans="1:35">
      <c r="A60" s="161"/>
      <c r="B60" s="161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161"/>
      <c r="N60" s="161"/>
      <c r="O60" s="161"/>
      <c r="AG60" s="161"/>
      <c r="AH60" s="161"/>
      <c r="AI60" s="161"/>
    </row>
    <row r="61" spans="1:35">
      <c r="A61" s="161"/>
      <c r="B61" s="161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161"/>
      <c r="N61" s="161"/>
      <c r="O61" s="161"/>
      <c r="AG61" s="161"/>
      <c r="AH61" s="161"/>
      <c r="AI61" s="161"/>
    </row>
    <row r="62" spans="1:35">
      <c r="A62" s="161"/>
      <c r="B62" s="161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161"/>
      <c r="N62" s="161"/>
      <c r="O62" s="161"/>
      <c r="AG62" s="161"/>
      <c r="AH62" s="161"/>
      <c r="AI62" s="161"/>
    </row>
    <row r="63" spans="1:35">
      <c r="A63" s="161"/>
      <c r="B63" s="161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161"/>
      <c r="N63" s="161"/>
      <c r="O63" s="161"/>
      <c r="AG63" s="161"/>
      <c r="AH63" s="161"/>
      <c r="AI63" s="161"/>
    </row>
    <row r="64" spans="1:35">
      <c r="A64" s="161"/>
      <c r="B64" s="161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161"/>
      <c r="N64" s="161"/>
      <c r="O64" s="161"/>
      <c r="AG64" s="161"/>
      <c r="AH64" s="161"/>
      <c r="AI64" s="161"/>
    </row>
    <row r="65" spans="1:35">
      <c r="A65" s="161"/>
      <c r="B65" s="161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161"/>
      <c r="N65" s="161"/>
      <c r="O65" s="161"/>
      <c r="AG65" s="161"/>
      <c r="AH65" s="161"/>
      <c r="AI65" s="161"/>
    </row>
    <row r="66" spans="1:35">
      <c r="A66" s="161"/>
      <c r="B66" s="161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161"/>
      <c r="N66" s="161"/>
      <c r="O66" s="161"/>
      <c r="AG66" s="161"/>
      <c r="AH66" s="161"/>
      <c r="AI66" s="161"/>
    </row>
    <row r="67" spans="1:35">
      <c r="A67" s="161"/>
      <c r="B67" s="161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161"/>
      <c r="N67" s="161"/>
      <c r="O67" s="161"/>
      <c r="AG67" s="161"/>
      <c r="AH67" s="161"/>
      <c r="AI67" s="161"/>
    </row>
    <row r="68" spans="1:35">
      <c r="A68" s="161"/>
      <c r="B68" s="161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161"/>
      <c r="N68" s="161"/>
      <c r="O68" s="161"/>
      <c r="AG68" s="161"/>
      <c r="AH68" s="161"/>
      <c r="AI68" s="161"/>
    </row>
    <row r="69" spans="1:35">
      <c r="A69" s="161"/>
      <c r="B69" s="161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161"/>
      <c r="N69" s="161"/>
      <c r="O69" s="161"/>
      <c r="AG69" s="161"/>
      <c r="AH69" s="161"/>
      <c r="AI69" s="161"/>
    </row>
    <row r="70" spans="1:35">
      <c r="A70" s="161"/>
      <c r="B70" s="161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161"/>
      <c r="N70" s="161"/>
      <c r="O70" s="161"/>
      <c r="AG70" s="161"/>
      <c r="AH70" s="161"/>
      <c r="AI70" s="161"/>
    </row>
    <row r="71" spans="1:35">
      <c r="A71" s="161"/>
      <c r="B71" s="161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161"/>
      <c r="N71" s="161"/>
      <c r="O71" s="161"/>
      <c r="AG71" s="161"/>
      <c r="AH71" s="161"/>
      <c r="AI71" s="161"/>
    </row>
    <row r="72" spans="1:35">
      <c r="A72" s="161"/>
      <c r="B72" s="161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161"/>
      <c r="N72" s="161"/>
      <c r="O72" s="161"/>
      <c r="AG72" s="161"/>
      <c r="AH72" s="161"/>
      <c r="AI72" s="161"/>
    </row>
    <row r="73" spans="1:35">
      <c r="A73" s="161"/>
      <c r="B73" s="161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161"/>
      <c r="N73" s="161"/>
      <c r="O73" s="161"/>
      <c r="AG73" s="161"/>
      <c r="AH73" s="161"/>
      <c r="AI73" s="161"/>
    </row>
    <row r="74" spans="1:35">
      <c r="A74" s="161"/>
      <c r="B74" s="161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161"/>
      <c r="N74" s="161"/>
      <c r="O74" s="161"/>
      <c r="AG74" s="161"/>
      <c r="AH74" s="161"/>
      <c r="AI74" s="161"/>
    </row>
    <row r="75" spans="1:35">
      <c r="A75" s="161"/>
      <c r="B75" s="161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161"/>
      <c r="N75" s="161"/>
      <c r="O75" s="161"/>
      <c r="AG75" s="161"/>
      <c r="AH75" s="161"/>
      <c r="AI75" s="161"/>
    </row>
    <row r="76" spans="1:35">
      <c r="A76" s="161"/>
      <c r="B76" s="161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161"/>
      <c r="N76" s="161"/>
      <c r="O76" s="161"/>
      <c r="AG76" s="161"/>
      <c r="AH76" s="161"/>
      <c r="AI76" s="161"/>
    </row>
    <row r="77" spans="1:35">
      <c r="A77" s="161"/>
      <c r="B77" s="161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161"/>
      <c r="N77" s="161"/>
      <c r="O77" s="161"/>
      <c r="AG77" s="161"/>
      <c r="AH77" s="161"/>
      <c r="AI77" s="161"/>
    </row>
    <row r="78" spans="1:35">
      <c r="A78" s="161"/>
      <c r="B78" s="161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161"/>
      <c r="N78" s="161"/>
      <c r="O78" s="161"/>
      <c r="AG78" s="161"/>
      <c r="AH78" s="161"/>
      <c r="AI78" s="161"/>
    </row>
    <row r="79" spans="1:35">
      <c r="A79" s="161"/>
      <c r="B79" s="161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161"/>
      <c r="N79" s="161"/>
      <c r="O79" s="161"/>
      <c r="AG79" s="161"/>
      <c r="AH79" s="161"/>
      <c r="AI79" s="161"/>
    </row>
    <row r="80" spans="1:35">
      <c r="A80" s="161"/>
      <c r="B80" s="161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161"/>
      <c r="N80" s="161"/>
      <c r="O80" s="161"/>
      <c r="AG80" s="161"/>
      <c r="AH80" s="161"/>
      <c r="AI80" s="161"/>
    </row>
    <row r="81" spans="1:35">
      <c r="A81" s="161"/>
      <c r="B81" s="161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161"/>
      <c r="N81" s="161"/>
      <c r="O81" s="161"/>
      <c r="AG81" s="161"/>
      <c r="AH81" s="161"/>
      <c r="AI81" s="161"/>
    </row>
    <row r="82" spans="1:35">
      <c r="A82" s="161"/>
      <c r="B82" s="161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161"/>
      <c r="N82" s="161"/>
      <c r="O82" s="161"/>
      <c r="AG82" s="161"/>
      <c r="AH82" s="161"/>
      <c r="AI82" s="161"/>
    </row>
    <row r="83" spans="1:35">
      <c r="A83" s="161"/>
      <c r="B83" s="161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161"/>
      <c r="N83" s="161"/>
      <c r="O83" s="161"/>
      <c r="AG83" s="161"/>
      <c r="AH83" s="161"/>
      <c r="AI83" s="161"/>
    </row>
    <row r="84" spans="1:35">
      <c r="A84" s="161"/>
      <c r="B84" s="161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161"/>
      <c r="N84" s="161"/>
      <c r="O84" s="161"/>
      <c r="AG84" s="161"/>
      <c r="AH84" s="161"/>
      <c r="AI84" s="161"/>
    </row>
    <row r="85" spans="1:35">
      <c r="A85" s="161"/>
      <c r="B85" s="161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161"/>
      <c r="N85" s="161"/>
      <c r="O85" s="161"/>
      <c r="AG85" s="161"/>
      <c r="AH85" s="161"/>
      <c r="AI85" s="161"/>
    </row>
    <row r="86" spans="1:35">
      <c r="A86" s="161"/>
      <c r="B86" s="161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161"/>
      <c r="N86" s="161"/>
      <c r="O86" s="161"/>
      <c r="AG86" s="161"/>
      <c r="AH86" s="161"/>
      <c r="AI86" s="161"/>
    </row>
    <row r="87" spans="1:35">
      <c r="A87" s="161"/>
      <c r="B87" s="161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161"/>
      <c r="N87" s="161"/>
      <c r="O87" s="161"/>
      <c r="AG87" s="161"/>
      <c r="AH87" s="161"/>
      <c r="AI87" s="161"/>
    </row>
    <row r="88" spans="1:35">
      <c r="A88" s="161"/>
      <c r="B88" s="161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161"/>
      <c r="N88" s="161"/>
      <c r="O88" s="161"/>
      <c r="AG88" s="161"/>
      <c r="AH88" s="161"/>
      <c r="AI88" s="161"/>
    </row>
    <row r="89" spans="1:35">
      <c r="A89" s="161"/>
      <c r="B89" s="161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161"/>
      <c r="N89" s="161"/>
      <c r="O89" s="161"/>
      <c r="AG89" s="161"/>
      <c r="AH89" s="161"/>
      <c r="AI89" s="161"/>
    </row>
    <row r="90" spans="1:35">
      <c r="A90" s="161"/>
      <c r="B90" s="161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161"/>
      <c r="N90" s="161"/>
      <c r="O90" s="161"/>
      <c r="AG90" s="161"/>
      <c r="AH90" s="161"/>
      <c r="AI90" s="161"/>
    </row>
    <row r="91" spans="1:35">
      <c r="A91" s="161"/>
      <c r="B91" s="161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161"/>
      <c r="N91" s="161"/>
      <c r="O91" s="161"/>
      <c r="AG91" s="161"/>
      <c r="AH91" s="161"/>
      <c r="AI91" s="161"/>
    </row>
    <row r="92" spans="1:35">
      <c r="A92" s="161"/>
      <c r="B92" s="161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161"/>
      <c r="N92" s="161"/>
      <c r="O92" s="161"/>
      <c r="AG92" s="161"/>
      <c r="AH92" s="161"/>
      <c r="AI92" s="161"/>
    </row>
    <row r="93" spans="1:35">
      <c r="A93" s="161"/>
      <c r="B93" s="161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161"/>
      <c r="N93" s="161"/>
      <c r="O93" s="161"/>
      <c r="AG93" s="161"/>
      <c r="AH93" s="161"/>
      <c r="AI93" s="161"/>
    </row>
    <row r="94" spans="1:35">
      <c r="A94" s="161"/>
      <c r="B94" s="161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161"/>
      <c r="N94" s="161"/>
      <c r="O94" s="161"/>
      <c r="AG94" s="161"/>
      <c r="AH94" s="161"/>
      <c r="AI94" s="161"/>
    </row>
    <row r="95" spans="1:35">
      <c r="A95" s="161"/>
      <c r="B95" s="161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161"/>
      <c r="N95" s="161"/>
      <c r="O95" s="161"/>
      <c r="AG95" s="161"/>
      <c r="AH95" s="161"/>
      <c r="AI95" s="161"/>
    </row>
    <row r="96" spans="1:35">
      <c r="A96" s="161"/>
      <c r="B96" s="161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161"/>
      <c r="N96" s="161"/>
      <c r="O96" s="161"/>
      <c r="AG96" s="161"/>
      <c r="AH96" s="161"/>
      <c r="AI96" s="161"/>
    </row>
    <row r="97" spans="1:35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AG97" s="161"/>
      <c r="AH97" s="161"/>
      <c r="AI97" s="161"/>
    </row>
    <row r="98" spans="1:35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AG98" s="161"/>
      <c r="AH98" s="161"/>
      <c r="AI98" s="161"/>
    </row>
    <row r="99" spans="1:35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AG99" s="161"/>
      <c r="AH99" s="161"/>
      <c r="AI99" s="161"/>
    </row>
    <row r="100" spans="1:35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AG100" s="161"/>
      <c r="AH100" s="161"/>
      <c r="AI100" s="161"/>
    </row>
    <row r="101" spans="1:35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AG101" s="161"/>
      <c r="AH101" s="161"/>
      <c r="AI101" s="161"/>
    </row>
    <row r="102" spans="1:35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AG102" s="161"/>
      <c r="AH102" s="161"/>
      <c r="AI102" s="161"/>
    </row>
    <row r="103" spans="1:35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AG103" s="161"/>
      <c r="AH103" s="161"/>
      <c r="AI103" s="161"/>
    </row>
    <row r="104" spans="1:35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AG104" s="161"/>
      <c r="AH104" s="161"/>
      <c r="AI104" s="161"/>
    </row>
    <row r="105" spans="1:35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AG105" s="161"/>
      <c r="AH105" s="161"/>
      <c r="AI105" s="161"/>
    </row>
    <row r="106" spans="1:35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AG106" s="161"/>
      <c r="AH106" s="161"/>
      <c r="AI106" s="161"/>
    </row>
    <row r="107" spans="1:35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AG107" s="161"/>
      <c r="AH107" s="161"/>
      <c r="AI107" s="161"/>
    </row>
    <row r="108" spans="1:35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AG108" s="161"/>
      <c r="AH108" s="161"/>
      <c r="AI108" s="161"/>
    </row>
    <row r="109" spans="1:35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AG109" s="161"/>
      <c r="AH109" s="161"/>
      <c r="AI109" s="161"/>
    </row>
    <row r="110" spans="1:35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AG110" s="161"/>
      <c r="AH110" s="161"/>
      <c r="AI110" s="161"/>
    </row>
    <row r="111" spans="1:35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AG111" s="161"/>
      <c r="AH111" s="161"/>
      <c r="AI111" s="161"/>
    </row>
    <row r="112" spans="1:35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AG112" s="161"/>
      <c r="AH112" s="161"/>
      <c r="AI112" s="161"/>
    </row>
    <row r="113" spans="1:35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AG113" s="161"/>
      <c r="AH113" s="161"/>
      <c r="AI113" s="161"/>
    </row>
    <row r="114" spans="1:35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AG114" s="161"/>
      <c r="AH114" s="161"/>
      <c r="AI114" s="161"/>
    </row>
    <row r="115" spans="1:35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AG115" s="161"/>
      <c r="AH115" s="161"/>
      <c r="AI115" s="161"/>
    </row>
    <row r="116" spans="1:35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AG116" s="161"/>
      <c r="AH116" s="161"/>
      <c r="AI116" s="161"/>
    </row>
    <row r="117" spans="1:35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AG117" s="161"/>
      <c r="AH117" s="161"/>
      <c r="AI117" s="161"/>
    </row>
    <row r="118" spans="1:35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AG118" s="161"/>
      <c r="AH118" s="161"/>
      <c r="AI118" s="161"/>
    </row>
    <row r="119" spans="1:35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AG119" s="161"/>
      <c r="AH119" s="161"/>
      <c r="AI119" s="161"/>
    </row>
    <row r="120" spans="1:35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AG120" s="161"/>
      <c r="AH120" s="161"/>
      <c r="AI120" s="161"/>
    </row>
    <row r="121" spans="1:35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AG121" s="161"/>
      <c r="AH121" s="161"/>
      <c r="AI121" s="161"/>
    </row>
    <row r="122" spans="1:35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AG122" s="161"/>
      <c r="AH122" s="161"/>
      <c r="AI122" s="161"/>
    </row>
    <row r="123" spans="1:35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AG123" s="161"/>
      <c r="AH123" s="161"/>
      <c r="AI123" s="161"/>
    </row>
    <row r="124" spans="1:35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AG124" s="161"/>
      <c r="AH124" s="161"/>
      <c r="AI124" s="161"/>
    </row>
    <row r="125" spans="1:35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AG125" s="161"/>
      <c r="AH125" s="161"/>
      <c r="AI125" s="161"/>
    </row>
    <row r="126" spans="1:35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AG126" s="161"/>
      <c r="AH126" s="161"/>
      <c r="AI126" s="161"/>
    </row>
    <row r="127" spans="1:35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AG127" s="161"/>
      <c r="AH127" s="161"/>
      <c r="AI127" s="161"/>
    </row>
    <row r="128" spans="1:35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AG128" s="161"/>
      <c r="AH128" s="161"/>
      <c r="AI128" s="161"/>
    </row>
    <row r="129" spans="1:35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AG129" s="161"/>
      <c r="AH129" s="161"/>
      <c r="AI129" s="161"/>
    </row>
    <row r="130" spans="1:35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AG130" s="161"/>
      <c r="AH130" s="161"/>
      <c r="AI130" s="161"/>
    </row>
    <row r="131" spans="1:35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AG131" s="161"/>
      <c r="AH131" s="161"/>
      <c r="AI131" s="161"/>
    </row>
    <row r="132" spans="1:35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AG132" s="161"/>
      <c r="AH132" s="161"/>
      <c r="AI132" s="161"/>
    </row>
    <row r="133" spans="1:35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AG133" s="161"/>
      <c r="AH133" s="161"/>
      <c r="AI133" s="161"/>
    </row>
    <row r="134" spans="1:35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AG134" s="161"/>
      <c r="AH134" s="161"/>
      <c r="AI134" s="161"/>
    </row>
    <row r="135" spans="1:35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AG135" s="161"/>
      <c r="AH135" s="161"/>
      <c r="AI135" s="161"/>
    </row>
    <row r="136" spans="1:35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AG136" s="161"/>
      <c r="AH136" s="161"/>
      <c r="AI136" s="161"/>
    </row>
    <row r="137" spans="1:35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AG137" s="161"/>
      <c r="AH137" s="161"/>
      <c r="AI137" s="161"/>
    </row>
    <row r="138" spans="1:35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AG138" s="161"/>
      <c r="AH138" s="161"/>
      <c r="AI138" s="161"/>
    </row>
    <row r="139" spans="1:35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AG139" s="161"/>
      <c r="AH139" s="161"/>
      <c r="AI139" s="161"/>
    </row>
    <row r="140" spans="1:35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AG140" s="161"/>
      <c r="AH140" s="161"/>
      <c r="AI140" s="161"/>
    </row>
    <row r="141" spans="1:35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AG141" s="161"/>
      <c r="AH141" s="161"/>
      <c r="AI141" s="161"/>
    </row>
    <row r="142" spans="1:35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AG142" s="161"/>
      <c r="AH142" s="161"/>
      <c r="AI142" s="161"/>
    </row>
    <row r="143" spans="1:35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AG143" s="161"/>
      <c r="AH143" s="161"/>
      <c r="AI143" s="161"/>
    </row>
    <row r="144" spans="1:35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AG144" s="161"/>
      <c r="AH144" s="161"/>
      <c r="AI144" s="161"/>
    </row>
    <row r="145" spans="1:35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AG145" s="161"/>
      <c r="AH145" s="161"/>
      <c r="AI145" s="161"/>
    </row>
    <row r="146" spans="1:35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AG146" s="161"/>
      <c r="AH146" s="161"/>
      <c r="AI146" s="161"/>
    </row>
    <row r="147" spans="1:35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AG147" s="161"/>
      <c r="AH147" s="161"/>
      <c r="AI147" s="161"/>
    </row>
    <row r="148" spans="1:35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AG148" s="161"/>
      <c r="AH148" s="161"/>
      <c r="AI148" s="161"/>
    </row>
    <row r="149" spans="1:35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AG149" s="161"/>
      <c r="AH149" s="161"/>
      <c r="AI149" s="161"/>
    </row>
    <row r="150" spans="1:35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AG150" s="161"/>
      <c r="AH150" s="161"/>
      <c r="AI150" s="161"/>
    </row>
    <row r="151" spans="1:35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AG151" s="161"/>
      <c r="AH151" s="161"/>
      <c r="AI151" s="161"/>
    </row>
    <row r="152" spans="1:35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AG152" s="161"/>
      <c r="AH152" s="161"/>
      <c r="AI152" s="161"/>
    </row>
    <row r="153" spans="1:35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AG153" s="161"/>
      <c r="AH153" s="161"/>
      <c r="AI153" s="161"/>
    </row>
    <row r="154" spans="1:35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AG154" s="161"/>
      <c r="AH154" s="161"/>
      <c r="AI154" s="161"/>
    </row>
    <row r="155" spans="1:35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AG155" s="161"/>
      <c r="AH155" s="161"/>
      <c r="AI155" s="161"/>
    </row>
    <row r="156" spans="1:35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AG156" s="161"/>
      <c r="AH156" s="161"/>
      <c r="AI156" s="161"/>
    </row>
    <row r="157" spans="1:35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AG157" s="161"/>
      <c r="AH157" s="161"/>
      <c r="AI157" s="161"/>
    </row>
    <row r="158" spans="1:35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AG158" s="161"/>
      <c r="AH158" s="161"/>
      <c r="AI158" s="161"/>
    </row>
    <row r="159" spans="1:35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AG159" s="161"/>
      <c r="AH159" s="161"/>
      <c r="AI159" s="161"/>
    </row>
    <row r="160" spans="1:35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AG160" s="161"/>
      <c r="AH160" s="161"/>
      <c r="AI160" s="161"/>
    </row>
    <row r="161" spans="1:35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AG161" s="161"/>
      <c r="AH161" s="161"/>
      <c r="AI161" s="161"/>
    </row>
    <row r="162" spans="1:35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AG162" s="161"/>
      <c r="AH162" s="161"/>
      <c r="AI162" s="161"/>
    </row>
    <row r="163" spans="1:35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AG163" s="161"/>
      <c r="AH163" s="161"/>
      <c r="AI163" s="161"/>
    </row>
    <row r="164" spans="1:35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AG164" s="161"/>
      <c r="AH164" s="161"/>
      <c r="AI164" s="161"/>
    </row>
    <row r="165" spans="1:35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AG165" s="161"/>
      <c r="AH165" s="161"/>
      <c r="AI165" s="161"/>
    </row>
    <row r="166" spans="1:35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AG166" s="161"/>
      <c r="AH166" s="161"/>
      <c r="AI166" s="161"/>
    </row>
    <row r="167" spans="1:35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AG167" s="161"/>
      <c r="AH167" s="161"/>
      <c r="AI167" s="161"/>
    </row>
    <row r="168" spans="1:35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AG168" s="161"/>
      <c r="AH168" s="161"/>
      <c r="AI168" s="161"/>
    </row>
    <row r="169" spans="1:35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AG169" s="161"/>
      <c r="AH169" s="161"/>
      <c r="AI169" s="161"/>
    </row>
    <row r="170" spans="1:35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AG170" s="161"/>
      <c r="AH170" s="161"/>
      <c r="AI170" s="161"/>
    </row>
    <row r="171" spans="1:35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AG171" s="161"/>
      <c r="AH171" s="161"/>
      <c r="AI171" s="161"/>
    </row>
    <row r="172" spans="1:35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AG172" s="161"/>
      <c r="AH172" s="161"/>
      <c r="AI172" s="161"/>
    </row>
    <row r="173" spans="1:35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AG173" s="161"/>
      <c r="AH173" s="161"/>
      <c r="AI173" s="161"/>
    </row>
    <row r="174" spans="1:35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AG174" s="161"/>
      <c r="AH174" s="161"/>
      <c r="AI174" s="161"/>
    </row>
    <row r="175" spans="1:35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AG175" s="161"/>
      <c r="AH175" s="161"/>
      <c r="AI175" s="161"/>
    </row>
    <row r="176" spans="1:35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AG176" s="161"/>
      <c r="AH176" s="161"/>
      <c r="AI176" s="161"/>
    </row>
    <row r="177" spans="1:35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AG177" s="161"/>
      <c r="AH177" s="161"/>
      <c r="AI177" s="161"/>
    </row>
    <row r="178" spans="1:35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AG178" s="161"/>
      <c r="AH178" s="161"/>
      <c r="AI178" s="161"/>
    </row>
    <row r="179" spans="1:35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AG179" s="161"/>
      <c r="AH179" s="161"/>
      <c r="AI179" s="161"/>
    </row>
    <row r="180" spans="1:35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AG180" s="161"/>
      <c r="AH180" s="161"/>
      <c r="AI180" s="161"/>
    </row>
    <row r="181" spans="1:35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AG181" s="161"/>
      <c r="AH181" s="161"/>
      <c r="AI181" s="161"/>
    </row>
    <row r="182" spans="1:35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AG182" s="161"/>
      <c r="AH182" s="161"/>
      <c r="AI182" s="161"/>
    </row>
    <row r="183" spans="1:35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AG183" s="161"/>
      <c r="AH183" s="161"/>
      <c r="AI183" s="161"/>
    </row>
    <row r="184" spans="1:35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AG184" s="161"/>
      <c r="AH184" s="161"/>
      <c r="AI184" s="161"/>
    </row>
    <row r="185" spans="1:35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AG185" s="161"/>
      <c r="AH185" s="161"/>
      <c r="AI185" s="161"/>
    </row>
    <row r="186" spans="1:35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AG186" s="161"/>
      <c r="AH186" s="161"/>
      <c r="AI186" s="161"/>
    </row>
    <row r="187" spans="1:35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AG187" s="161"/>
      <c r="AH187" s="161"/>
      <c r="AI187" s="161"/>
    </row>
    <row r="188" spans="1:35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AG188" s="161"/>
      <c r="AH188" s="161"/>
      <c r="AI188" s="161"/>
    </row>
    <row r="189" spans="1:35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AG189" s="161"/>
      <c r="AH189" s="161"/>
      <c r="AI189" s="161"/>
    </row>
    <row r="190" spans="1:35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AG190" s="161"/>
      <c r="AH190" s="161"/>
      <c r="AI190" s="161"/>
    </row>
    <row r="191" spans="1:35">
      <c r="A191" s="161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AG191" s="161"/>
      <c r="AH191" s="161"/>
      <c r="AI191" s="161"/>
    </row>
    <row r="192" spans="1:35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AG192" s="161"/>
      <c r="AH192" s="161"/>
      <c r="AI192" s="161"/>
    </row>
    <row r="193" spans="1:35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AG193" s="161"/>
      <c r="AH193" s="161"/>
      <c r="AI193" s="161"/>
    </row>
    <row r="194" spans="1:35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AG194" s="161"/>
      <c r="AH194" s="161"/>
      <c r="AI194" s="161"/>
    </row>
    <row r="195" spans="1:35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AG195" s="161"/>
      <c r="AH195" s="161"/>
      <c r="AI195" s="161"/>
    </row>
    <row r="196" spans="1:35">
      <c r="A196" s="161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AG196" s="161"/>
      <c r="AH196" s="161"/>
      <c r="AI196" s="161"/>
    </row>
    <row r="197" spans="1:35">
      <c r="A197" s="161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AG197" s="161"/>
      <c r="AH197" s="161"/>
      <c r="AI197" s="161"/>
    </row>
    <row r="198" spans="1:35">
      <c r="A198" s="161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AG198" s="161"/>
      <c r="AH198" s="161"/>
      <c r="AI198" s="161"/>
    </row>
    <row r="199" spans="1:35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AG199" s="161"/>
      <c r="AH199" s="161"/>
      <c r="AI199" s="161"/>
    </row>
    <row r="200" spans="1:35">
      <c r="A200" s="161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AG200" s="161"/>
      <c r="AH200" s="161"/>
      <c r="AI200" s="161"/>
    </row>
    <row r="201" spans="1:35">
      <c r="A201" s="161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AG201" s="161"/>
      <c r="AH201" s="161"/>
      <c r="AI201" s="161"/>
    </row>
    <row r="202" spans="1:35">
      <c r="A202" s="16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AG202" s="161"/>
      <c r="AH202" s="161"/>
      <c r="AI202" s="161"/>
    </row>
    <row r="203" spans="1:35">
      <c r="A203" s="161"/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AG203" s="161"/>
      <c r="AH203" s="161"/>
      <c r="AI203" s="161"/>
    </row>
    <row r="204" spans="1:35">
      <c r="A204" s="161"/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AG204" s="161"/>
      <c r="AH204" s="161"/>
      <c r="AI204" s="161"/>
    </row>
    <row r="205" spans="1:35">
      <c r="A205" s="161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AG205" s="161"/>
      <c r="AH205" s="161"/>
      <c r="AI205" s="161"/>
    </row>
    <row r="206" spans="1:35">
      <c r="A206" s="161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AG206" s="161"/>
      <c r="AH206" s="161"/>
      <c r="AI206" s="161"/>
    </row>
    <row r="207" spans="1:35">
      <c r="A207" s="161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AG207" s="161"/>
      <c r="AH207" s="161"/>
      <c r="AI207" s="161"/>
    </row>
    <row r="208" spans="1:35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AG208" s="161"/>
      <c r="AH208" s="161"/>
      <c r="AI208" s="161"/>
    </row>
    <row r="209" spans="1:35">
      <c r="A209" s="161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AG209" s="161"/>
      <c r="AH209" s="161"/>
      <c r="AI209" s="161"/>
    </row>
    <row r="210" spans="1:35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AG210" s="161"/>
      <c r="AH210" s="161"/>
      <c r="AI210" s="161"/>
    </row>
    <row r="211" spans="1:35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AG211" s="161"/>
      <c r="AH211" s="161"/>
      <c r="AI211" s="161"/>
    </row>
    <row r="212" spans="1:35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AG212" s="161"/>
      <c r="AH212" s="161"/>
      <c r="AI212" s="161"/>
    </row>
    <row r="213" spans="1:35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AG213" s="161"/>
      <c r="AH213" s="161"/>
      <c r="AI213" s="161"/>
    </row>
    <row r="214" spans="1:35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AG214" s="161"/>
      <c r="AH214" s="161"/>
      <c r="AI214" s="161"/>
    </row>
    <row r="215" spans="1:35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AG215" s="161"/>
      <c r="AH215" s="161"/>
      <c r="AI215" s="161"/>
    </row>
    <row r="216" spans="1:35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AG216" s="161"/>
      <c r="AH216" s="161"/>
      <c r="AI216" s="161"/>
    </row>
    <row r="217" spans="1:35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AG217" s="161"/>
      <c r="AH217" s="161"/>
      <c r="AI217" s="161"/>
    </row>
    <row r="218" spans="1:35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AG218" s="161"/>
      <c r="AH218" s="161"/>
      <c r="AI218" s="161"/>
    </row>
    <row r="219" spans="1:35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AG219" s="161"/>
      <c r="AH219" s="161"/>
      <c r="AI219" s="161"/>
    </row>
    <row r="220" spans="1:35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AG220" s="161"/>
      <c r="AH220" s="161"/>
      <c r="AI220" s="161"/>
    </row>
    <row r="221" spans="1:35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AG221" s="161"/>
      <c r="AH221" s="161"/>
      <c r="AI221" s="161"/>
    </row>
    <row r="222" spans="1:35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AG222" s="161"/>
      <c r="AH222" s="161"/>
      <c r="AI222" s="161"/>
    </row>
    <row r="223" spans="1:35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AG223" s="161"/>
      <c r="AH223" s="161"/>
      <c r="AI223" s="161"/>
    </row>
    <row r="224" spans="1:35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AG224" s="161"/>
      <c r="AH224" s="161"/>
      <c r="AI224" s="161"/>
    </row>
    <row r="225" spans="1:35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AG225" s="161"/>
      <c r="AH225" s="161"/>
      <c r="AI225" s="161"/>
    </row>
    <row r="226" spans="1:35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AG226" s="161"/>
      <c r="AH226" s="161"/>
      <c r="AI226" s="161"/>
    </row>
    <row r="227" spans="1:35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AG227" s="161"/>
      <c r="AH227" s="161"/>
      <c r="AI227" s="161"/>
    </row>
    <row r="228" spans="1:35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AG228" s="161"/>
      <c r="AH228" s="161"/>
      <c r="AI228" s="161"/>
    </row>
    <row r="229" spans="1:35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AG229" s="161"/>
      <c r="AH229" s="161"/>
      <c r="AI229" s="161"/>
    </row>
    <row r="230" spans="1:35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AG230" s="161"/>
      <c r="AH230" s="161"/>
      <c r="AI230" s="161"/>
    </row>
    <row r="231" spans="1:35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AG231" s="161"/>
      <c r="AH231" s="161"/>
      <c r="AI231" s="161"/>
    </row>
    <row r="232" spans="1:35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AG232" s="161"/>
      <c r="AH232" s="161"/>
      <c r="AI232" s="161"/>
    </row>
    <row r="233" spans="1:35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AG233" s="161"/>
      <c r="AH233" s="161"/>
      <c r="AI233" s="161"/>
    </row>
    <row r="234" spans="1:35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AG234" s="161"/>
      <c r="AH234" s="161"/>
      <c r="AI234" s="161"/>
    </row>
    <row r="235" spans="1:35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AG235" s="161"/>
      <c r="AH235" s="161"/>
      <c r="AI235" s="161"/>
    </row>
    <row r="236" spans="1:35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AG236" s="161"/>
      <c r="AH236" s="161"/>
      <c r="AI236" s="161"/>
    </row>
    <row r="237" spans="1:35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AG237" s="161"/>
      <c r="AH237" s="161"/>
      <c r="AI237" s="161"/>
    </row>
    <row r="238" spans="1:35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AG238" s="161"/>
      <c r="AH238" s="161"/>
      <c r="AI238" s="161"/>
    </row>
    <row r="239" spans="1:35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AG239" s="161"/>
      <c r="AH239" s="161"/>
      <c r="AI239" s="161"/>
    </row>
    <row r="240" spans="1:35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AG240" s="161"/>
      <c r="AH240" s="161"/>
      <c r="AI240" s="161"/>
    </row>
    <row r="241" spans="1:35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AG241" s="161"/>
      <c r="AH241" s="161"/>
      <c r="AI241" s="161"/>
    </row>
    <row r="242" spans="1:35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AG242" s="161"/>
      <c r="AH242" s="161"/>
      <c r="AI242" s="161"/>
    </row>
    <row r="243" spans="1:35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AG243" s="161"/>
      <c r="AH243" s="161"/>
      <c r="AI243" s="161"/>
    </row>
    <row r="244" spans="1:35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AG244" s="161"/>
      <c r="AH244" s="161"/>
      <c r="AI244" s="161"/>
    </row>
    <row r="245" spans="1:35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AG245" s="161"/>
      <c r="AH245" s="161"/>
      <c r="AI245" s="161"/>
    </row>
    <row r="246" spans="1:35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AG246" s="161"/>
      <c r="AH246" s="161"/>
      <c r="AI246" s="161"/>
    </row>
    <row r="247" spans="1:35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AG247" s="161"/>
      <c r="AH247" s="161"/>
      <c r="AI247" s="161"/>
    </row>
    <row r="248" spans="1:35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AG248" s="161"/>
      <c r="AH248" s="161"/>
      <c r="AI248" s="161"/>
    </row>
    <row r="249" spans="1:35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AG249" s="161"/>
      <c r="AH249" s="161"/>
      <c r="AI249" s="161"/>
    </row>
    <row r="250" spans="1:35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AG250" s="161"/>
      <c r="AH250" s="161"/>
      <c r="AI250" s="161"/>
    </row>
    <row r="251" spans="1:35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AG251" s="161"/>
      <c r="AH251" s="161"/>
      <c r="AI251" s="161"/>
    </row>
    <row r="252" spans="1:35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AG252" s="161"/>
      <c r="AH252" s="161"/>
      <c r="AI252" s="161"/>
    </row>
    <row r="253" spans="1:35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AG253" s="161"/>
      <c r="AH253" s="161"/>
      <c r="AI253" s="161"/>
    </row>
    <row r="254" spans="1:35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AG254" s="161"/>
      <c r="AH254" s="161"/>
      <c r="AI254" s="161"/>
    </row>
    <row r="255" spans="1:35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AG255" s="161"/>
      <c r="AH255" s="161"/>
      <c r="AI255" s="161"/>
    </row>
    <row r="256" spans="1:35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AG256" s="161"/>
      <c r="AH256" s="161"/>
      <c r="AI256" s="161"/>
    </row>
    <row r="257" spans="1:35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AG257" s="161"/>
      <c r="AH257" s="161"/>
      <c r="AI257" s="161"/>
    </row>
    <row r="258" spans="1:35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AG258" s="161"/>
      <c r="AH258" s="161"/>
      <c r="AI258" s="161"/>
    </row>
    <row r="259" spans="1:35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AG259" s="161"/>
      <c r="AH259" s="161"/>
      <c r="AI259" s="161"/>
    </row>
    <row r="260" spans="1:35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AG260" s="161"/>
      <c r="AH260" s="161"/>
      <c r="AI260" s="161"/>
    </row>
    <row r="261" spans="1:35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AG261" s="161"/>
      <c r="AH261" s="161"/>
      <c r="AI261" s="161"/>
    </row>
    <row r="262" spans="1:35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AG262" s="161"/>
      <c r="AH262" s="161"/>
      <c r="AI262" s="161"/>
    </row>
    <row r="263" spans="1:35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AG263" s="161"/>
      <c r="AH263" s="161"/>
      <c r="AI263" s="161"/>
    </row>
    <row r="264" spans="1:35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AG264" s="161"/>
      <c r="AH264" s="161"/>
      <c r="AI264" s="161"/>
    </row>
    <row r="265" spans="1:35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AG265" s="161"/>
      <c r="AH265" s="161"/>
      <c r="AI265" s="161"/>
    </row>
    <row r="266" spans="1:35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AG266" s="161"/>
      <c r="AH266" s="161"/>
      <c r="AI266" s="161"/>
    </row>
    <row r="267" spans="1:35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AG267" s="161"/>
      <c r="AH267" s="161"/>
      <c r="AI267" s="161"/>
    </row>
    <row r="268" spans="1:35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AG268" s="161"/>
      <c r="AH268" s="161"/>
      <c r="AI268" s="161"/>
    </row>
    <row r="269" spans="1:35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AG269" s="161"/>
      <c r="AH269" s="161"/>
      <c r="AI269" s="161"/>
    </row>
    <row r="270" spans="1:35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AG270" s="161"/>
      <c r="AH270" s="161"/>
      <c r="AI270" s="161"/>
    </row>
    <row r="271" spans="1:35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AG271" s="161"/>
      <c r="AH271" s="161"/>
      <c r="AI271" s="161"/>
    </row>
    <row r="272" spans="1:35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AG272" s="161"/>
      <c r="AH272" s="161"/>
      <c r="AI272" s="161"/>
    </row>
    <row r="273" spans="1:35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AG273" s="161"/>
      <c r="AH273" s="161"/>
      <c r="AI273" s="161"/>
    </row>
    <row r="274" spans="1:35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AG274" s="161"/>
      <c r="AH274" s="161"/>
      <c r="AI274" s="161"/>
    </row>
    <row r="275" spans="1:35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AG275" s="161"/>
      <c r="AH275" s="161"/>
      <c r="AI275" s="161"/>
    </row>
    <row r="276" spans="1:35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AG276" s="161"/>
      <c r="AH276" s="161"/>
      <c r="AI276" s="161"/>
    </row>
    <row r="277" spans="1:35">
      <c r="A277" s="161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AG277" s="161"/>
      <c r="AH277" s="161"/>
      <c r="AI277" s="161"/>
    </row>
    <row r="278" spans="1:35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AG278" s="161"/>
      <c r="AH278" s="161"/>
      <c r="AI278" s="161"/>
    </row>
    <row r="279" spans="1:35">
      <c r="A279" s="161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AG279" s="161"/>
      <c r="AH279" s="161"/>
      <c r="AI279" s="161"/>
    </row>
    <row r="280" spans="1:35">
      <c r="A280" s="161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AG280" s="161"/>
      <c r="AH280" s="161"/>
      <c r="AI280" s="161"/>
    </row>
    <row r="281" spans="1:35">
      <c r="A281" s="161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AG281" s="161"/>
      <c r="AH281" s="161"/>
      <c r="AI281" s="161"/>
    </row>
    <row r="282" spans="1:35">
      <c r="A282" s="161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AG282" s="161"/>
      <c r="AH282" s="161"/>
      <c r="AI282" s="161"/>
    </row>
    <row r="283" spans="1:35">
      <c r="A283" s="161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AG283" s="161"/>
      <c r="AH283" s="161"/>
      <c r="AI283" s="161"/>
    </row>
    <row r="284" spans="1:35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AG284" s="161"/>
      <c r="AH284" s="161"/>
      <c r="AI284" s="161"/>
    </row>
    <row r="285" spans="1:35">
      <c r="A285" s="161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AG285" s="161"/>
      <c r="AH285" s="161"/>
      <c r="AI285" s="161"/>
    </row>
    <row r="286" spans="1:35">
      <c r="A286" s="161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AG286" s="161"/>
      <c r="AH286" s="161"/>
      <c r="AI286" s="161"/>
    </row>
    <row r="287" spans="1:35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AG287" s="161"/>
      <c r="AH287" s="161"/>
      <c r="AI287" s="161"/>
    </row>
    <row r="288" spans="1:35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AG288" s="161"/>
      <c r="AH288" s="161"/>
      <c r="AI288" s="161"/>
    </row>
    <row r="289" spans="1:35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AG289" s="161"/>
      <c r="AH289" s="161"/>
      <c r="AI289" s="161"/>
    </row>
    <row r="290" spans="1:35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AG290" s="161"/>
      <c r="AH290" s="161"/>
      <c r="AI290" s="161"/>
    </row>
    <row r="291" spans="1:35">
      <c r="A291" s="16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AG291" s="161"/>
      <c r="AH291" s="161"/>
      <c r="AI291" s="161"/>
    </row>
    <row r="292" spans="1:35">
      <c r="A292" s="16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AG292" s="161"/>
      <c r="AH292" s="161"/>
      <c r="AI292" s="161"/>
    </row>
    <row r="293" spans="1:35">
      <c r="A293" s="161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AG293" s="161"/>
      <c r="AH293" s="161"/>
      <c r="AI293" s="161"/>
    </row>
    <row r="294" spans="1:35">
      <c r="A294" s="161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AG294" s="161"/>
      <c r="AH294" s="161"/>
      <c r="AI294" s="161"/>
    </row>
    <row r="295" spans="1:35">
      <c r="A295" s="161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AG295" s="161"/>
      <c r="AH295" s="161"/>
      <c r="AI295" s="161"/>
    </row>
    <row r="296" spans="1:35">
      <c r="A296" s="161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AG296" s="161"/>
      <c r="AH296" s="161"/>
      <c r="AI296" s="161"/>
    </row>
    <row r="297" spans="1:35">
      <c r="A297" s="161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AG297" s="161"/>
      <c r="AH297" s="161"/>
      <c r="AI297" s="161"/>
    </row>
    <row r="298" spans="1:35">
      <c r="A298" s="161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AG298" s="161"/>
      <c r="AH298" s="161"/>
      <c r="AI298" s="161"/>
    </row>
    <row r="299" spans="1:35">
      <c r="A299" s="161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AG299" s="161"/>
      <c r="AH299" s="161"/>
      <c r="AI299" s="161"/>
    </row>
    <row r="300" spans="1:35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AG300" s="161"/>
      <c r="AH300" s="161"/>
      <c r="AI300" s="161"/>
    </row>
    <row r="301" spans="1:35">
      <c r="A301" s="161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</row>
    <row r="302" spans="1:35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</row>
    <row r="303" spans="1:35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</row>
    <row r="304" spans="1:35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</row>
    <row r="305" spans="1:32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</row>
    <row r="306" spans="1:32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</row>
    <row r="307" spans="1:32">
      <c r="A307" s="161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</row>
    <row r="308" spans="1:32">
      <c r="A308" s="161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</row>
    <row r="309" spans="1:32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</row>
    <row r="310" spans="1:32">
      <c r="A310" s="161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</row>
    <row r="311" spans="1:32">
      <c r="A311" s="161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</row>
    <row r="312" spans="1:32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</row>
    <row r="313" spans="1:32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</row>
    <row r="314" spans="1:32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</row>
    <row r="315" spans="1:32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</row>
    <row r="316" spans="1:32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</row>
    <row r="317" spans="1:32">
      <c r="A317" s="161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</row>
    <row r="318" spans="1:32">
      <c r="A318" s="16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</row>
    <row r="319" spans="1:32">
      <c r="A319" s="16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</row>
    <row r="320" spans="1:32">
      <c r="A320" s="16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</row>
    <row r="321" spans="1:32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</row>
    <row r="322" spans="1:32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</row>
    <row r="323" spans="1:32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</row>
    <row r="324" spans="1:32">
      <c r="A324" s="161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</row>
    <row r="325" spans="1:32">
      <c r="A325" s="161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</row>
    <row r="326" spans="1:32">
      <c r="A326" s="161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</row>
    <row r="327" spans="1:32">
      <c r="A327" s="161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</row>
    <row r="328" spans="1:32">
      <c r="A328" s="161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</row>
    <row r="329" spans="1:32">
      <c r="A329" s="161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</row>
    <row r="330" spans="1:32">
      <c r="A330" s="161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</row>
    <row r="331" spans="1:32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</row>
    <row r="332" spans="1:32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</row>
    <row r="333" spans="1:32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</row>
    <row r="334" spans="1:32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</row>
    <row r="335" spans="1:32">
      <c r="A335" s="161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</row>
    <row r="336" spans="1:32">
      <c r="A336" s="161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</row>
    <row r="337" spans="1:32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</row>
    <row r="338" spans="1:32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</row>
    <row r="339" spans="1:32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</row>
    <row r="340" spans="1:32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</row>
    <row r="341" spans="1:32">
      <c r="A341" s="161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</row>
    <row r="342" spans="1:32">
      <c r="A342" s="161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</row>
    <row r="343" spans="1:32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</row>
    <row r="344" spans="1:32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</row>
    <row r="345" spans="1:32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</row>
    <row r="346" spans="1:32">
      <c r="A346" s="161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</row>
    <row r="347" spans="1:32">
      <c r="A347" s="161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</row>
    <row r="348" spans="1:32">
      <c r="A348" s="161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</row>
    <row r="349" spans="1:32">
      <c r="A349" s="16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</row>
    <row r="350" spans="1:32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</row>
    <row r="351" spans="1:32">
      <c r="A351" s="161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</row>
  </sheetData>
  <mergeCells count="1">
    <mergeCell ref="A1:L1"/>
  </mergeCells>
  <conditionalFormatting sqref="A39">
    <cfRule type="dataBar" priority="2">
      <dataBar>
        <cfvo type="min" val="0"/>
        <cfvo type="max" val="0"/>
        <color rgb="FF638EC6"/>
      </dataBar>
    </cfRule>
  </conditionalFormatting>
  <conditionalFormatting sqref="A39">
    <cfRule type="dataBar" priority="1">
      <dataBar>
        <cfvo type="min" val="0"/>
        <cfvo type="max" val="0"/>
        <color rgb="FF638EC6"/>
      </dataBar>
    </cfRule>
  </conditionalFormatting>
  <hyperlinks>
    <hyperlink ref="A40" r:id="rId1"/>
  </hyperlinks>
  <pageMargins left="1.1023622047244095" right="0.59055118110236227" top="0.79" bottom="0.23" header="0.26" footer="0"/>
  <pageSetup scale="90" orientation="landscape" horizontalDpi="4294967294" r:id="rId2"/>
  <headerFooter alignWithMargins="0">
    <oddHeader>&amp;R&amp;G</oddHeader>
    <oddFooter>&amp;R29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41"/>
  <sheetViews>
    <sheetView zoomScale="72" zoomScaleNormal="72" workbookViewId="0">
      <pane xSplit="1" ySplit="6" topLeftCell="O40" activePane="bottomRight" state="frozen"/>
      <selection pane="topRight" activeCell="B1" sqref="B1"/>
      <selection pane="bottomLeft" activeCell="A7" sqref="A7"/>
      <selection pane="bottomRight" activeCell="R67" sqref="R67"/>
    </sheetView>
  </sheetViews>
  <sheetFormatPr baseColWidth="10" defaultRowHeight="15.75"/>
  <cols>
    <col min="1" max="1" width="53.85546875" style="8" customWidth="1"/>
    <col min="2" max="2" width="13.28515625" style="8" customWidth="1"/>
    <col min="3" max="3" width="12.85546875" style="8" customWidth="1"/>
    <col min="4" max="4" width="12.5703125" style="8" customWidth="1"/>
    <col min="5" max="5" width="13.5703125" style="8" customWidth="1"/>
    <col min="6" max="6" width="11.85546875" style="8" customWidth="1"/>
    <col min="7" max="7" width="13.5703125" style="8" customWidth="1"/>
    <col min="8" max="8" width="11.42578125" style="8"/>
    <col min="9" max="9" width="13.5703125" style="8" customWidth="1"/>
    <col min="10" max="10" width="11.42578125" style="8"/>
    <col min="11" max="11" width="13.140625" style="8" customWidth="1"/>
    <col min="12" max="12" width="12.42578125" style="8" customWidth="1"/>
    <col min="13" max="13" width="13.28515625" style="8" customWidth="1"/>
    <col min="14" max="14" width="13" style="8" customWidth="1"/>
    <col min="15" max="15" width="13.5703125" style="8" customWidth="1"/>
    <col min="16" max="16" width="11.42578125" style="8"/>
    <col min="17" max="17" width="12.85546875" style="8" customWidth="1"/>
    <col min="18" max="18" width="11.42578125" style="8"/>
    <col min="19" max="19" width="13.42578125" style="8" customWidth="1"/>
    <col min="20" max="20" width="12" style="8" customWidth="1"/>
    <col min="21" max="21" width="13.42578125" style="8" customWidth="1"/>
    <col min="22" max="23" width="13.28515625" style="8" customWidth="1"/>
    <col min="24" max="24" width="13" style="8" customWidth="1"/>
    <col min="25" max="25" width="13.42578125" style="8" customWidth="1"/>
    <col min="26" max="26" width="12.42578125" style="8" customWidth="1"/>
    <col min="27" max="27" width="13.7109375" style="8" customWidth="1"/>
    <col min="28" max="29" width="12.85546875" style="8" customWidth="1"/>
    <col min="30" max="30" width="12.28515625" style="8" customWidth="1"/>
    <col min="31" max="31" width="12.85546875" style="8" customWidth="1"/>
    <col min="32" max="32" width="11.42578125" style="8"/>
    <col min="33" max="33" width="13" style="8" customWidth="1"/>
    <col min="34" max="34" width="11.42578125" style="8"/>
    <col min="35" max="35" width="14" style="8" customWidth="1"/>
    <col min="36" max="36" width="11.42578125" style="8"/>
    <col min="37" max="37" width="12.85546875" style="8" customWidth="1"/>
    <col min="38" max="16384" width="11.42578125" style="8"/>
  </cols>
  <sheetData>
    <row r="1" spans="1:37">
      <c r="A1" s="316" t="s">
        <v>190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</row>
    <row r="2" spans="1:37">
      <c r="A2" s="316" t="s">
        <v>169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</row>
    <row r="3" spans="1:37">
      <c r="A3" s="17"/>
      <c r="B3" s="582">
        <v>1991</v>
      </c>
      <c r="C3" s="582"/>
      <c r="D3" s="582">
        <v>1992</v>
      </c>
      <c r="E3" s="582"/>
      <c r="F3" s="582">
        <v>1993</v>
      </c>
      <c r="G3" s="582"/>
      <c r="H3" s="582">
        <v>1994</v>
      </c>
      <c r="I3" s="582"/>
      <c r="J3" s="582">
        <v>1995</v>
      </c>
      <c r="K3" s="582"/>
      <c r="L3" s="582">
        <v>1996</v>
      </c>
      <c r="M3" s="582"/>
      <c r="N3" s="582">
        <v>1997</v>
      </c>
      <c r="O3" s="582"/>
      <c r="P3" s="582">
        <v>1998</v>
      </c>
      <c r="Q3" s="582"/>
      <c r="R3" s="582">
        <v>1999</v>
      </c>
      <c r="S3" s="582"/>
      <c r="T3" s="582">
        <v>2000</v>
      </c>
      <c r="U3" s="582"/>
      <c r="V3" s="582">
        <v>2001</v>
      </c>
      <c r="W3" s="582"/>
      <c r="X3" s="582">
        <v>2002</v>
      </c>
      <c r="Y3" s="582"/>
      <c r="Z3" s="582">
        <v>2003</v>
      </c>
      <c r="AA3" s="582"/>
      <c r="AB3" s="582">
        <v>2004</v>
      </c>
      <c r="AC3" s="582"/>
      <c r="AD3" s="582">
        <v>2005</v>
      </c>
      <c r="AE3" s="582"/>
      <c r="AF3" s="582">
        <v>2006</v>
      </c>
      <c r="AG3" s="582"/>
      <c r="AH3" s="582" t="s">
        <v>241</v>
      </c>
      <c r="AI3" s="582"/>
      <c r="AJ3" s="582" t="s">
        <v>248</v>
      </c>
      <c r="AK3" s="582"/>
    </row>
    <row r="4" spans="1:37">
      <c r="A4" s="582" t="s">
        <v>126</v>
      </c>
      <c r="B4" s="583" t="s">
        <v>170</v>
      </c>
      <c r="C4" s="583" t="s">
        <v>171</v>
      </c>
      <c r="D4" s="583" t="s">
        <v>170</v>
      </c>
      <c r="E4" s="583" t="s">
        <v>171</v>
      </c>
      <c r="F4" s="583" t="s">
        <v>170</v>
      </c>
      <c r="G4" s="583" t="s">
        <v>171</v>
      </c>
      <c r="H4" s="583" t="s">
        <v>170</v>
      </c>
      <c r="I4" s="583" t="s">
        <v>171</v>
      </c>
      <c r="J4" s="583" t="s">
        <v>170</v>
      </c>
      <c r="K4" s="583" t="s">
        <v>171</v>
      </c>
      <c r="L4" s="583" t="s">
        <v>170</v>
      </c>
      <c r="M4" s="583" t="s">
        <v>171</v>
      </c>
      <c r="N4" s="583" t="s">
        <v>170</v>
      </c>
      <c r="O4" s="583" t="s">
        <v>171</v>
      </c>
      <c r="P4" s="583" t="s">
        <v>170</v>
      </c>
      <c r="Q4" s="583" t="s">
        <v>171</v>
      </c>
      <c r="R4" s="583" t="s">
        <v>170</v>
      </c>
      <c r="S4" s="583" t="s">
        <v>171</v>
      </c>
      <c r="T4" s="583" t="s">
        <v>170</v>
      </c>
      <c r="U4" s="583" t="s">
        <v>171</v>
      </c>
      <c r="V4" s="583" t="s">
        <v>170</v>
      </c>
      <c r="W4" s="583" t="s">
        <v>171</v>
      </c>
      <c r="X4" s="583" t="s">
        <v>170</v>
      </c>
      <c r="Y4" s="583" t="s">
        <v>171</v>
      </c>
      <c r="Z4" s="583" t="s">
        <v>170</v>
      </c>
      <c r="AA4" s="583" t="s">
        <v>171</v>
      </c>
      <c r="AB4" s="583" t="s">
        <v>170</v>
      </c>
      <c r="AC4" s="583" t="s">
        <v>171</v>
      </c>
      <c r="AD4" s="583" t="s">
        <v>170</v>
      </c>
      <c r="AE4" s="583" t="s">
        <v>171</v>
      </c>
      <c r="AF4" s="583" t="s">
        <v>170</v>
      </c>
      <c r="AG4" s="583" t="s">
        <v>171</v>
      </c>
      <c r="AH4" s="583" t="s">
        <v>170</v>
      </c>
      <c r="AI4" s="583" t="s">
        <v>171</v>
      </c>
      <c r="AJ4" s="583" t="s">
        <v>170</v>
      </c>
      <c r="AK4" s="583" t="s">
        <v>171</v>
      </c>
    </row>
    <row r="5" spans="1:37">
      <c r="A5" s="582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3"/>
      <c r="AH5" s="583"/>
      <c r="AI5" s="583"/>
      <c r="AJ5" s="583"/>
      <c r="AK5" s="583"/>
    </row>
    <row r="6" spans="1:37">
      <c r="A6" s="582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</row>
    <row r="7" spans="1:37">
      <c r="A7" s="11" t="s">
        <v>127</v>
      </c>
      <c r="B7" s="18">
        <f>SUM(B9:B47)</f>
        <v>10724698</v>
      </c>
      <c r="C7" s="18">
        <f t="shared" ref="C7:AK7" si="0">SUM(C9:C47)</f>
        <v>11302791.820150001</v>
      </c>
      <c r="D7" s="18">
        <f t="shared" si="0"/>
        <v>10747533</v>
      </c>
      <c r="E7" s="18">
        <f t="shared" si="0"/>
        <v>10858003.078492736</v>
      </c>
      <c r="F7" s="18">
        <f t="shared" si="0"/>
        <v>11703203</v>
      </c>
      <c r="G7" s="18">
        <f t="shared" si="0"/>
        <v>11939391.351822549</v>
      </c>
      <c r="H7" s="18">
        <f t="shared" si="0"/>
        <v>10192358</v>
      </c>
      <c r="I7" s="18">
        <f t="shared" si="0"/>
        <v>12465442.791750718</v>
      </c>
      <c r="J7" s="18">
        <f t="shared" si="0"/>
        <v>9515253.2045722567</v>
      </c>
      <c r="K7" s="18">
        <f t="shared" si="0"/>
        <v>13328707.597925277</v>
      </c>
      <c r="L7" s="18">
        <f t="shared" si="0"/>
        <v>10852358.019323234</v>
      </c>
      <c r="M7" s="18">
        <f t="shared" si="0"/>
        <v>14636023.725447318</v>
      </c>
      <c r="N7" s="18">
        <f t="shared" si="0"/>
        <v>11070944.326862015</v>
      </c>
      <c r="O7" s="18">
        <f t="shared" si="0"/>
        <v>17365073.551746398</v>
      </c>
      <c r="P7" s="18">
        <f t="shared" si="0"/>
        <v>9356782</v>
      </c>
      <c r="Q7" s="18">
        <f t="shared" si="0"/>
        <v>19598106.193995796</v>
      </c>
      <c r="R7" s="18">
        <f t="shared" si="0"/>
        <v>9057855.7596188877</v>
      </c>
      <c r="S7" s="18">
        <f t="shared" si="0"/>
        <v>17861054.247993235</v>
      </c>
      <c r="T7" s="18">
        <f t="shared" si="0"/>
        <v>10122084.453340707</v>
      </c>
      <c r="U7" s="18">
        <f t="shared" si="0"/>
        <v>17445627.871977523</v>
      </c>
      <c r="V7" s="18">
        <f t="shared" si="0"/>
        <v>10988597.918341726</v>
      </c>
      <c r="W7" s="18">
        <f t="shared" si="0"/>
        <v>19188698.614862476</v>
      </c>
      <c r="X7" s="18">
        <f t="shared" si="0"/>
        <v>11217702.678439429</v>
      </c>
      <c r="Y7" s="18">
        <f t="shared" si="0"/>
        <v>20796378.400239322</v>
      </c>
      <c r="Z7" s="18">
        <f t="shared" si="0"/>
        <v>11923177.1592</v>
      </c>
      <c r="AA7" s="18">
        <f t="shared" si="0"/>
        <v>22804779.389948227</v>
      </c>
      <c r="AB7" s="18">
        <f t="shared" si="0"/>
        <v>11506739.185184615</v>
      </c>
      <c r="AC7" s="18">
        <f t="shared" si="0"/>
        <v>36592715.673047438</v>
      </c>
      <c r="AD7" s="18">
        <f t="shared" si="0"/>
        <v>10834969.031172095</v>
      </c>
      <c r="AE7" s="18">
        <f t="shared" si="0"/>
        <v>61275094.591146015</v>
      </c>
      <c r="AF7" s="18">
        <f t="shared" si="0"/>
        <v>0</v>
      </c>
      <c r="AG7" s="18">
        <f t="shared" si="0"/>
        <v>22842608.599999998</v>
      </c>
      <c r="AH7" s="18">
        <f t="shared" si="0"/>
        <v>0</v>
      </c>
      <c r="AI7" s="18">
        <f t="shared" si="0"/>
        <v>28359719.290000003</v>
      </c>
      <c r="AJ7" s="18">
        <f t="shared" si="0"/>
        <v>0</v>
      </c>
      <c r="AK7" s="18">
        <f t="shared" si="0"/>
        <v>0</v>
      </c>
    </row>
    <row r="8" spans="1:37">
      <c r="A8" s="8" t="s">
        <v>128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>
      <c r="A9" s="8" t="s">
        <v>129</v>
      </c>
      <c r="B9" s="18">
        <v>442587</v>
      </c>
      <c r="C9" s="18">
        <v>1899153.8609319327</v>
      </c>
      <c r="D9" s="18">
        <v>465125</v>
      </c>
      <c r="E9" s="18">
        <v>1887788.1146083439</v>
      </c>
      <c r="F9" s="18">
        <v>442531</v>
      </c>
      <c r="G9" s="18">
        <v>1719989.5745038001</v>
      </c>
      <c r="H9" s="18">
        <v>375807</v>
      </c>
      <c r="I9" s="18">
        <v>1691142.7366293001</v>
      </c>
      <c r="J9" s="18">
        <v>486741</v>
      </c>
      <c r="K9" s="18">
        <v>2215136.7673129803</v>
      </c>
      <c r="L9" s="18">
        <v>474220</v>
      </c>
      <c r="M9" s="18">
        <v>2206977.4847319997</v>
      </c>
      <c r="N9" s="18">
        <v>508539</v>
      </c>
      <c r="O9" s="18">
        <v>2573430.5072547598</v>
      </c>
      <c r="P9" s="18">
        <v>474595</v>
      </c>
      <c r="Q9" s="18">
        <v>2351855.4655486001</v>
      </c>
      <c r="R9" s="18">
        <v>566516</v>
      </c>
      <c r="S9" s="18">
        <v>2888800.9345368003</v>
      </c>
      <c r="T9" s="18">
        <v>593630</v>
      </c>
      <c r="U9" s="18">
        <v>3234756.759553846</v>
      </c>
      <c r="V9" s="18">
        <v>731052</v>
      </c>
      <c r="W9" s="18">
        <v>3729421.1315088002</v>
      </c>
      <c r="X9" s="18">
        <v>730705</v>
      </c>
      <c r="Y9" s="18">
        <v>3315257.396094</v>
      </c>
      <c r="Z9" s="18">
        <v>608691</v>
      </c>
      <c r="AA9" s="18">
        <v>3922650</v>
      </c>
      <c r="AB9" s="18">
        <v>576621</v>
      </c>
      <c r="AC9" s="18">
        <v>9163667</v>
      </c>
      <c r="AD9" s="18">
        <v>644940</v>
      </c>
      <c r="AE9" s="18">
        <v>9620922</v>
      </c>
      <c r="AF9" s="317" t="s">
        <v>139</v>
      </c>
      <c r="AG9" s="18">
        <v>10971829.979999999</v>
      </c>
      <c r="AH9" s="317" t="s">
        <v>139</v>
      </c>
      <c r="AI9" s="18">
        <v>13836028</v>
      </c>
      <c r="AJ9" s="317" t="s">
        <v>139</v>
      </c>
      <c r="AK9" s="317" t="s">
        <v>139</v>
      </c>
    </row>
    <row r="10" spans="1:37">
      <c r="A10" s="8" t="s">
        <v>130</v>
      </c>
      <c r="B10" s="18">
        <v>46593</v>
      </c>
      <c r="C10" s="18">
        <v>129928.5</v>
      </c>
      <c r="D10" s="18">
        <v>43253</v>
      </c>
      <c r="E10" s="18">
        <v>122455.82738224206</v>
      </c>
      <c r="F10" s="18">
        <v>40608</v>
      </c>
      <c r="G10" s="18">
        <v>123140.91744</v>
      </c>
      <c r="H10" s="18">
        <v>28188</v>
      </c>
      <c r="I10" s="18">
        <v>114244.27271999999</v>
      </c>
      <c r="J10" s="18">
        <v>41995</v>
      </c>
      <c r="K10" s="18">
        <v>131420.40025149999</v>
      </c>
      <c r="L10" s="18">
        <v>40308</v>
      </c>
      <c r="M10" s="18">
        <v>141407.71863384001</v>
      </c>
      <c r="N10" s="18">
        <v>33877</v>
      </c>
      <c r="O10" s="18">
        <v>145091.00448033999</v>
      </c>
      <c r="P10" s="18">
        <v>34174</v>
      </c>
      <c r="Q10" s="18">
        <v>120370.71863908001</v>
      </c>
      <c r="R10" s="18">
        <v>30319</v>
      </c>
      <c r="S10" s="18">
        <v>100429.00426849998</v>
      </c>
      <c r="T10" s="18">
        <v>23919</v>
      </c>
      <c r="U10" s="18">
        <v>92750.011213859994</v>
      </c>
      <c r="V10" s="18">
        <v>36513</v>
      </c>
      <c r="W10" s="18">
        <v>133624.28926799999</v>
      </c>
      <c r="X10" s="18">
        <v>30268</v>
      </c>
      <c r="Y10" s="18">
        <v>122667.61394159999</v>
      </c>
      <c r="Z10" s="18">
        <v>43928</v>
      </c>
      <c r="AA10" s="18">
        <v>240560</v>
      </c>
      <c r="AB10" s="18">
        <v>37705</v>
      </c>
      <c r="AC10" s="18">
        <v>344200.2</v>
      </c>
      <c r="AD10" s="18">
        <v>39247</v>
      </c>
      <c r="AE10" s="18">
        <v>299150</v>
      </c>
      <c r="AF10" s="317" t="s">
        <v>139</v>
      </c>
      <c r="AG10" s="18">
        <v>328446.3</v>
      </c>
      <c r="AH10" s="317" t="s">
        <v>139</v>
      </c>
      <c r="AI10" s="18">
        <v>262845</v>
      </c>
      <c r="AJ10" s="317" t="s">
        <v>139</v>
      </c>
      <c r="AK10" s="317" t="s">
        <v>139</v>
      </c>
    </row>
    <row r="11" spans="1:37">
      <c r="A11" s="8" t="s">
        <v>131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>
      <c r="A12" s="8" t="s">
        <v>132</v>
      </c>
      <c r="B12" s="18">
        <v>6844817</v>
      </c>
      <c r="C12" s="18">
        <v>2277271</v>
      </c>
      <c r="D12" s="18">
        <v>6856628</v>
      </c>
      <c r="E12" s="18">
        <v>2267693</v>
      </c>
      <c r="F12" s="18">
        <v>7368413</v>
      </c>
      <c r="G12" s="18">
        <v>2450734</v>
      </c>
      <c r="H12" s="18">
        <v>6257749</v>
      </c>
      <c r="I12" s="18">
        <v>2097034.2673900002</v>
      </c>
      <c r="J12" s="18">
        <v>5199373</v>
      </c>
      <c r="K12" s="18">
        <v>1585808.7649999999</v>
      </c>
      <c r="L12" s="18">
        <v>6075900</v>
      </c>
      <c r="M12" s="18">
        <v>2398886.838</v>
      </c>
      <c r="N12" s="18">
        <v>6294362</v>
      </c>
      <c r="O12" s="18">
        <v>2525486.8652600003</v>
      </c>
      <c r="P12" s="18">
        <v>5028098</v>
      </c>
      <c r="Q12" s="18">
        <v>2011892.85274</v>
      </c>
      <c r="R12" s="18">
        <v>4452677</v>
      </c>
      <c r="S12" s="18">
        <v>1647490.49</v>
      </c>
      <c r="T12" s="18">
        <v>4512719</v>
      </c>
      <c r="U12" s="18">
        <v>1762668.0414</v>
      </c>
      <c r="V12" s="18">
        <v>4830731</v>
      </c>
      <c r="W12" s="18">
        <v>2007458.57436</v>
      </c>
      <c r="X12" s="18">
        <v>5153499</v>
      </c>
      <c r="Y12" s="18">
        <v>2030852.2346775001</v>
      </c>
      <c r="Z12" s="18">
        <v>5019224</v>
      </c>
      <c r="AA12" s="18">
        <v>1977938.14974</v>
      </c>
      <c r="AB12" s="18">
        <v>5547153</v>
      </c>
      <c r="AC12" s="18">
        <v>3494706.39</v>
      </c>
      <c r="AD12" s="18">
        <v>4848079</v>
      </c>
      <c r="AE12" s="18">
        <v>3636059.25</v>
      </c>
      <c r="AF12" s="317" t="s">
        <v>139</v>
      </c>
      <c r="AG12" s="18"/>
      <c r="AH12" s="18"/>
      <c r="AI12" s="18"/>
      <c r="AJ12" s="18"/>
      <c r="AK12" s="18"/>
    </row>
    <row r="13" spans="1:37">
      <c r="A13" s="8" t="s">
        <v>133</v>
      </c>
      <c r="B13" s="18">
        <v>23556</v>
      </c>
      <c r="C13" s="18">
        <v>529186.00415271835</v>
      </c>
      <c r="D13" s="18">
        <v>16985</v>
      </c>
      <c r="E13" s="18">
        <v>370035.03152364271</v>
      </c>
      <c r="F13" s="18">
        <v>18692</v>
      </c>
      <c r="G13" s="18">
        <v>436762.91732874862</v>
      </c>
      <c r="H13" s="18">
        <v>17420</v>
      </c>
      <c r="I13" s="18">
        <v>420893.08017629595</v>
      </c>
      <c r="J13" s="18">
        <v>19402</v>
      </c>
      <c r="K13" s="18">
        <v>386331.59957439994</v>
      </c>
      <c r="L13" s="18">
        <v>29074</v>
      </c>
      <c r="M13" s="18">
        <v>526232.59668399999</v>
      </c>
      <c r="N13" s="18">
        <v>29296</v>
      </c>
      <c r="O13" s="18">
        <v>1614649.04</v>
      </c>
      <c r="P13" s="18">
        <v>43332</v>
      </c>
      <c r="Q13" s="18">
        <v>2719731.3333839998</v>
      </c>
      <c r="R13" s="18">
        <v>16473</v>
      </c>
      <c r="S13" s="18">
        <v>308689.19429999997</v>
      </c>
      <c r="T13" s="18">
        <v>2781</v>
      </c>
      <c r="U13" s="18">
        <v>67977.380452500001</v>
      </c>
      <c r="V13" s="18">
        <v>5696</v>
      </c>
      <c r="W13" s="18">
        <v>91430.441049600005</v>
      </c>
      <c r="X13" s="18">
        <v>6311</v>
      </c>
      <c r="Y13" s="18">
        <v>250438.1508</v>
      </c>
      <c r="Z13" s="18">
        <v>8107</v>
      </c>
      <c r="AA13" s="18">
        <v>230218.14822819998</v>
      </c>
      <c r="AB13" s="18">
        <v>7969</v>
      </c>
      <c r="AC13" s="18">
        <v>395419.2</v>
      </c>
      <c r="AD13" s="18">
        <v>10422</v>
      </c>
      <c r="AE13" s="18">
        <v>497502</v>
      </c>
      <c r="AF13" s="317" t="s">
        <v>139</v>
      </c>
      <c r="AG13" s="18">
        <v>548895.02</v>
      </c>
      <c r="AH13" s="317" t="s">
        <v>139</v>
      </c>
      <c r="AI13" s="18">
        <v>1247328</v>
      </c>
      <c r="AJ13" s="317" t="s">
        <v>139</v>
      </c>
      <c r="AK13" s="317" t="s">
        <v>139</v>
      </c>
    </row>
    <row r="14" spans="1:37">
      <c r="A14" s="8" t="s">
        <v>134</v>
      </c>
      <c r="B14" s="18">
        <v>83495</v>
      </c>
      <c r="C14" s="18">
        <v>1170538.5</v>
      </c>
      <c r="D14" s="18">
        <v>84927</v>
      </c>
      <c r="E14" s="18">
        <v>889907</v>
      </c>
      <c r="F14" s="18">
        <v>75488</v>
      </c>
      <c r="G14" s="18">
        <v>990552.78112000006</v>
      </c>
      <c r="H14" s="18">
        <v>74153</v>
      </c>
      <c r="I14" s="18">
        <v>1307762.308</v>
      </c>
      <c r="J14" s="18">
        <v>87677</v>
      </c>
      <c r="K14" s="18">
        <v>2067323.5661832597</v>
      </c>
      <c r="L14" s="18">
        <v>89343</v>
      </c>
      <c r="M14" s="18">
        <v>1954370.97756</v>
      </c>
      <c r="N14" s="18">
        <v>82037</v>
      </c>
      <c r="O14" s="18">
        <v>2444848.8555635996</v>
      </c>
      <c r="P14" s="18">
        <v>88068</v>
      </c>
      <c r="Q14" s="18">
        <v>2688848.6175672002</v>
      </c>
      <c r="R14" s="18">
        <v>79061</v>
      </c>
      <c r="S14" s="18">
        <v>2124448.1310000001</v>
      </c>
      <c r="T14" s="18">
        <v>82028</v>
      </c>
      <c r="U14" s="18">
        <v>1875552.8661563201</v>
      </c>
      <c r="V14" s="18">
        <v>83593</v>
      </c>
      <c r="W14" s="18">
        <v>1106471.9233112</v>
      </c>
      <c r="X14" s="18">
        <v>87710</v>
      </c>
      <c r="Y14" s="18">
        <v>1548006.5781179997</v>
      </c>
      <c r="Z14" s="18">
        <v>74377</v>
      </c>
      <c r="AA14" s="18">
        <v>1072038</v>
      </c>
      <c r="AB14" s="18">
        <v>77529</v>
      </c>
      <c r="AC14" s="18">
        <v>1796300</v>
      </c>
      <c r="AD14" s="18">
        <v>87051</v>
      </c>
      <c r="AE14" s="18">
        <v>2168271</v>
      </c>
      <c r="AF14" s="317" t="s">
        <v>139</v>
      </c>
      <c r="AG14" s="18">
        <v>1976960.64</v>
      </c>
      <c r="AH14" s="317" t="s">
        <v>139</v>
      </c>
      <c r="AI14" s="18">
        <v>2289771</v>
      </c>
      <c r="AJ14" s="317" t="s">
        <v>139</v>
      </c>
      <c r="AK14" s="317" t="s">
        <v>139</v>
      </c>
    </row>
    <row r="15" spans="1:37">
      <c r="A15" s="8" t="s">
        <v>135</v>
      </c>
      <c r="B15" s="18">
        <v>48860</v>
      </c>
      <c r="C15" s="18">
        <v>409561</v>
      </c>
      <c r="D15" s="18">
        <v>48759</v>
      </c>
      <c r="E15" s="18">
        <v>369532.16478084802</v>
      </c>
      <c r="F15" s="18">
        <v>53980</v>
      </c>
      <c r="G15" s="18">
        <v>441898.63319999998</v>
      </c>
      <c r="H15" s="18">
        <v>63241</v>
      </c>
      <c r="I15" s="18">
        <v>685868.20164683997</v>
      </c>
      <c r="J15" s="18">
        <v>64673</v>
      </c>
      <c r="K15" s="18">
        <v>535380.55570999999</v>
      </c>
      <c r="L15" s="18">
        <v>59965</v>
      </c>
      <c r="M15" s="18">
        <v>797158.99916999997</v>
      </c>
      <c r="N15" s="18">
        <v>58281</v>
      </c>
      <c r="O15" s="18">
        <v>911109.14945585991</v>
      </c>
      <c r="P15" s="18">
        <v>67684</v>
      </c>
      <c r="Q15" s="18">
        <v>1332231.59828848</v>
      </c>
      <c r="R15" s="18">
        <v>33755</v>
      </c>
      <c r="S15" s="18">
        <v>402224.58</v>
      </c>
      <c r="T15" s="18">
        <v>57074</v>
      </c>
      <c r="U15" s="18">
        <v>454732.78020559996</v>
      </c>
      <c r="V15" s="18">
        <v>83728</v>
      </c>
      <c r="W15" s="18">
        <v>760128.23155840009</v>
      </c>
      <c r="X15" s="18">
        <v>85486</v>
      </c>
      <c r="Y15" s="18">
        <v>1798063.5576191999</v>
      </c>
      <c r="Z15" s="18">
        <v>86256</v>
      </c>
      <c r="AA15" s="18">
        <v>1447803</v>
      </c>
      <c r="AB15" s="18">
        <v>82455</v>
      </c>
      <c r="AC15" s="18">
        <v>1658995.8</v>
      </c>
      <c r="AD15" s="18">
        <v>50817</v>
      </c>
      <c r="AE15" s="18">
        <v>966018</v>
      </c>
      <c r="AF15" s="317" t="s">
        <v>139</v>
      </c>
      <c r="AG15" s="18">
        <v>1375469.92</v>
      </c>
      <c r="AH15" s="317" t="s">
        <v>139</v>
      </c>
      <c r="AI15" s="18">
        <v>1666904.7</v>
      </c>
      <c r="AJ15" s="317" t="s">
        <v>139</v>
      </c>
      <c r="AK15" s="317" t="s">
        <v>139</v>
      </c>
    </row>
    <row r="16" spans="1:37">
      <c r="A16" s="8" t="s">
        <v>136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>
      <c r="A17" s="8" t="s">
        <v>137</v>
      </c>
      <c r="B17" s="18">
        <v>9845</v>
      </c>
      <c r="C17" s="18">
        <v>64462</v>
      </c>
      <c r="D17" s="18">
        <v>7073</v>
      </c>
      <c r="E17" s="18">
        <v>48026</v>
      </c>
      <c r="F17" s="18">
        <v>518</v>
      </c>
      <c r="G17" s="18">
        <v>3882.74152</v>
      </c>
      <c r="H17" s="18">
        <v>774</v>
      </c>
      <c r="I17" s="18">
        <v>6432.7139999999999</v>
      </c>
      <c r="J17" s="18">
        <v>1058</v>
      </c>
      <c r="K17" s="18">
        <v>11527.983912320002</v>
      </c>
      <c r="L17" s="18">
        <v>2793</v>
      </c>
      <c r="M17" s="18">
        <v>25565.107520819998</v>
      </c>
      <c r="N17" s="18">
        <v>1763</v>
      </c>
      <c r="O17" s="18">
        <v>17496.024164699997</v>
      </c>
      <c r="P17" s="18">
        <v>6280</v>
      </c>
      <c r="Q17" s="18">
        <v>69852.997915200001</v>
      </c>
      <c r="R17" s="18">
        <v>4819</v>
      </c>
      <c r="S17" s="18">
        <v>45760.614782019999</v>
      </c>
      <c r="T17" s="18">
        <v>2283</v>
      </c>
      <c r="U17" s="18">
        <v>28214.562070440003</v>
      </c>
      <c r="V17" s="18">
        <v>2780</v>
      </c>
      <c r="W17" s="18">
        <v>26617.326283999999</v>
      </c>
      <c r="X17" s="18">
        <v>3436</v>
      </c>
      <c r="Y17" s="18">
        <v>34499.605367200005</v>
      </c>
      <c r="Z17" s="18">
        <v>2496</v>
      </c>
      <c r="AA17" s="18">
        <v>32780</v>
      </c>
      <c r="AB17" s="18">
        <v>2846.6388460491698</v>
      </c>
      <c r="AC17" s="18">
        <v>73243.8</v>
      </c>
      <c r="AD17" s="18">
        <v>2950.7847228522182</v>
      </c>
      <c r="AE17" s="18">
        <v>51805</v>
      </c>
      <c r="AF17" s="317" t="s">
        <v>139</v>
      </c>
      <c r="AG17" s="18">
        <v>59376.800000000003</v>
      </c>
      <c r="AH17" s="317" t="s">
        <v>139</v>
      </c>
      <c r="AI17" s="18">
        <v>69310.5</v>
      </c>
      <c r="AJ17" s="317" t="s">
        <v>139</v>
      </c>
      <c r="AK17" s="317" t="s">
        <v>139</v>
      </c>
    </row>
    <row r="18" spans="1:37">
      <c r="A18" s="8" t="s">
        <v>138</v>
      </c>
      <c r="B18" s="18">
        <v>810</v>
      </c>
      <c r="C18" s="18">
        <v>1737.5</v>
      </c>
      <c r="D18" s="18">
        <v>839</v>
      </c>
      <c r="E18" s="18">
        <v>1800</v>
      </c>
      <c r="F18" s="18">
        <v>868</v>
      </c>
      <c r="G18" s="18">
        <v>1863</v>
      </c>
      <c r="H18" s="18">
        <v>884</v>
      </c>
      <c r="I18" s="18">
        <v>1713.192</v>
      </c>
      <c r="J18" s="18">
        <v>910</v>
      </c>
      <c r="K18" s="18">
        <v>1765</v>
      </c>
      <c r="L18" s="18">
        <v>1625</v>
      </c>
      <c r="M18" s="18">
        <v>2686.8562499999998</v>
      </c>
      <c r="N18" s="18">
        <v>970</v>
      </c>
      <c r="O18" s="18">
        <v>1742.84653</v>
      </c>
      <c r="P18" s="18">
        <v>992</v>
      </c>
      <c r="Q18" s="18">
        <v>1782.6</v>
      </c>
      <c r="R18" s="18">
        <v>1015</v>
      </c>
      <c r="S18" s="18">
        <v>1824.3397177419354</v>
      </c>
      <c r="T18" s="18">
        <v>1039</v>
      </c>
      <c r="U18" s="18">
        <v>1954.8785</v>
      </c>
      <c r="V18" s="18">
        <v>1063</v>
      </c>
      <c r="W18" s="18">
        <v>2032</v>
      </c>
      <c r="X18" s="18">
        <v>1314</v>
      </c>
      <c r="Y18" s="18">
        <v>2510.1156726000004</v>
      </c>
      <c r="Z18" s="18">
        <v>1554</v>
      </c>
      <c r="AA18" s="18">
        <v>2969</v>
      </c>
      <c r="AB18" s="317" t="s">
        <v>139</v>
      </c>
      <c r="AC18" s="317" t="s">
        <v>139</v>
      </c>
      <c r="AD18" s="317" t="s">
        <v>139</v>
      </c>
      <c r="AE18" s="317" t="s">
        <v>139</v>
      </c>
      <c r="AF18" s="317" t="s">
        <v>139</v>
      </c>
      <c r="AG18" s="317" t="s">
        <v>139</v>
      </c>
      <c r="AH18" s="317" t="s">
        <v>139</v>
      </c>
      <c r="AI18" s="317" t="s">
        <v>139</v>
      </c>
      <c r="AJ18" s="317" t="s">
        <v>139</v>
      </c>
      <c r="AK18" s="317" t="s">
        <v>139</v>
      </c>
    </row>
    <row r="19" spans="1:37">
      <c r="A19" s="8" t="s">
        <v>140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>
      <c r="A20" s="8" t="s">
        <v>141</v>
      </c>
      <c r="B20" s="18">
        <v>3306</v>
      </c>
      <c r="C20" s="18">
        <v>56559</v>
      </c>
      <c r="D20" s="18">
        <v>603</v>
      </c>
      <c r="E20" s="18">
        <v>11420</v>
      </c>
      <c r="F20" s="18">
        <v>1010</v>
      </c>
      <c r="G20" s="18">
        <v>8288</v>
      </c>
      <c r="H20" s="18">
        <v>742</v>
      </c>
      <c r="I20" s="18">
        <v>6088.8519999999999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317" t="s">
        <v>139</v>
      </c>
      <c r="AC20" s="317" t="s">
        <v>139</v>
      </c>
      <c r="AD20" s="317" t="s">
        <v>139</v>
      </c>
      <c r="AE20" s="317" t="s">
        <v>139</v>
      </c>
      <c r="AF20" s="317" t="s">
        <v>139</v>
      </c>
      <c r="AG20" s="317" t="s">
        <v>139</v>
      </c>
      <c r="AH20" s="317" t="s">
        <v>139</v>
      </c>
      <c r="AI20" s="317" t="s">
        <v>139</v>
      </c>
      <c r="AJ20" s="317" t="s">
        <v>139</v>
      </c>
      <c r="AK20" s="317" t="s">
        <v>139</v>
      </c>
    </row>
    <row r="21" spans="1:37">
      <c r="A21" s="8" t="s">
        <v>142</v>
      </c>
      <c r="B21" s="18">
        <v>880</v>
      </c>
      <c r="C21" s="18">
        <v>4850</v>
      </c>
      <c r="D21" s="18">
        <v>1408</v>
      </c>
      <c r="E21" s="18">
        <v>8412</v>
      </c>
      <c r="F21" s="18">
        <v>235</v>
      </c>
      <c r="G21" s="18">
        <v>1404</v>
      </c>
      <c r="H21" s="18">
        <v>226</v>
      </c>
      <c r="I21" s="18">
        <v>1253.4711856800002</v>
      </c>
      <c r="J21" s="18">
        <v>206</v>
      </c>
      <c r="K21" s="18">
        <v>1142.54453208</v>
      </c>
      <c r="L21" s="18">
        <v>436</v>
      </c>
      <c r="M21" s="18">
        <v>2418.2010484800003</v>
      </c>
      <c r="N21" s="18">
        <v>365.64456137167741</v>
      </c>
      <c r="O21" s="18">
        <v>2061.92319</v>
      </c>
      <c r="P21" s="18">
        <v>307</v>
      </c>
      <c r="Q21" s="18">
        <v>1731</v>
      </c>
      <c r="R21" s="18">
        <v>256</v>
      </c>
      <c r="S21" s="18">
        <v>1431.04</v>
      </c>
      <c r="T21" s="18">
        <v>214</v>
      </c>
      <c r="U21" s="18">
        <v>1217.1143</v>
      </c>
      <c r="V21" s="18">
        <v>212</v>
      </c>
      <c r="W21" s="18">
        <v>1402.1255999999998</v>
      </c>
      <c r="X21" s="18">
        <v>209.1592</v>
      </c>
      <c r="Y21" s="18">
        <v>1475.559591424</v>
      </c>
      <c r="Z21" s="18">
        <v>209.1592</v>
      </c>
      <c r="AA21" s="18">
        <v>1475.559591424</v>
      </c>
      <c r="AB21" s="317" t="s">
        <v>139</v>
      </c>
      <c r="AC21" s="317" t="s">
        <v>139</v>
      </c>
      <c r="AD21" s="317" t="s">
        <v>139</v>
      </c>
      <c r="AE21" s="317" t="s">
        <v>139</v>
      </c>
      <c r="AF21" s="317" t="s">
        <v>139</v>
      </c>
      <c r="AG21" s="317" t="s">
        <v>139</v>
      </c>
      <c r="AH21" s="317" t="s">
        <v>139</v>
      </c>
      <c r="AI21" s="317" t="s">
        <v>139</v>
      </c>
      <c r="AJ21" s="317" t="s">
        <v>139</v>
      </c>
      <c r="AK21" s="317" t="s">
        <v>139</v>
      </c>
    </row>
    <row r="22" spans="1:37">
      <c r="A22" s="8" t="s">
        <v>143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>
      <c r="A23" s="8" t="s">
        <v>144</v>
      </c>
      <c r="B23" s="18">
        <v>31555</v>
      </c>
      <c r="C23" s="18">
        <v>512643</v>
      </c>
      <c r="D23" s="18">
        <v>37086</v>
      </c>
      <c r="E23" s="18">
        <v>637545</v>
      </c>
      <c r="F23" s="18">
        <v>38558</v>
      </c>
      <c r="G23" s="18">
        <v>782187.58800000011</v>
      </c>
      <c r="H23" s="18">
        <v>37240</v>
      </c>
      <c r="I23" s="18">
        <v>678550.04</v>
      </c>
      <c r="J23" s="18">
        <v>37378</v>
      </c>
      <c r="K23" s="18">
        <v>704294.80576972011</v>
      </c>
      <c r="L23" s="18">
        <v>33289</v>
      </c>
      <c r="M23" s="18">
        <v>631071.40391060011</v>
      </c>
      <c r="N23" s="18">
        <v>27000</v>
      </c>
      <c r="O23" s="18">
        <v>484372.22508</v>
      </c>
      <c r="P23" s="18">
        <v>24273</v>
      </c>
      <c r="Q23" s="18">
        <v>385529.04691110004</v>
      </c>
      <c r="R23" s="18">
        <v>25882</v>
      </c>
      <c r="S23" s="18">
        <v>411741.04315520002</v>
      </c>
      <c r="T23" s="18">
        <v>22068</v>
      </c>
      <c r="U23" s="18">
        <v>343058.45679791999</v>
      </c>
      <c r="V23" s="18">
        <v>30260</v>
      </c>
      <c r="W23" s="18">
        <v>509753.5908752</v>
      </c>
      <c r="X23" s="18">
        <v>29361</v>
      </c>
      <c r="Y23" s="18">
        <v>518002.38205199997</v>
      </c>
      <c r="Z23" s="18">
        <v>29027</v>
      </c>
      <c r="AA23" s="18">
        <v>574848.43808860006</v>
      </c>
      <c r="AB23" s="18">
        <v>22813</v>
      </c>
      <c r="AC23" s="18">
        <v>906430.40910744003</v>
      </c>
      <c r="AD23" s="18">
        <v>22699</v>
      </c>
      <c r="AE23" s="18">
        <v>855601.78202303988</v>
      </c>
      <c r="AF23" s="317" t="s">
        <v>139</v>
      </c>
      <c r="AG23" s="317" t="s">
        <v>139</v>
      </c>
      <c r="AH23" s="317" t="s">
        <v>139</v>
      </c>
      <c r="AI23" s="317" t="s">
        <v>139</v>
      </c>
      <c r="AJ23" s="317" t="s">
        <v>139</v>
      </c>
      <c r="AK23" s="317" t="s">
        <v>139</v>
      </c>
    </row>
    <row r="24" spans="1:37">
      <c r="A24" s="8" t="s">
        <v>145</v>
      </c>
      <c r="B24" s="18">
        <v>51265</v>
      </c>
      <c r="C24" s="18">
        <v>283034</v>
      </c>
      <c r="D24" s="18">
        <v>26354</v>
      </c>
      <c r="E24" s="18">
        <v>174279.11834869493</v>
      </c>
      <c r="F24" s="18">
        <v>24516</v>
      </c>
      <c r="G24" s="18">
        <v>172813.28400000001</v>
      </c>
      <c r="H24" s="18">
        <v>21314</v>
      </c>
      <c r="I24" s="18">
        <v>233153.84599999999</v>
      </c>
      <c r="J24" s="18">
        <v>29692</v>
      </c>
      <c r="K24" s="18">
        <v>224151.19617176001</v>
      </c>
      <c r="L24" s="18">
        <v>16755</v>
      </c>
      <c r="M24" s="18">
        <v>140844.87234900001</v>
      </c>
      <c r="N24" s="18">
        <v>15224</v>
      </c>
      <c r="O24" s="18">
        <v>138715.17804320002</v>
      </c>
      <c r="P24" s="18">
        <v>20078</v>
      </c>
      <c r="Q24" s="18">
        <v>177210.75905580001</v>
      </c>
      <c r="R24" s="18">
        <v>21772</v>
      </c>
      <c r="S24" s="18">
        <v>206019.38146064</v>
      </c>
      <c r="T24" s="18">
        <v>25443</v>
      </c>
      <c r="U24" s="18">
        <v>193314.22051392001</v>
      </c>
      <c r="V24" s="18">
        <v>20095</v>
      </c>
      <c r="W24" s="18">
        <v>189521.547486</v>
      </c>
      <c r="X24" s="18">
        <v>26551</v>
      </c>
      <c r="Y24" s="18">
        <v>286414.35369329999</v>
      </c>
      <c r="Z24" s="18">
        <v>26795</v>
      </c>
      <c r="AA24" s="18">
        <v>339825</v>
      </c>
      <c r="AB24" s="18">
        <v>22274.154041549489</v>
      </c>
      <c r="AC24" s="18">
        <v>384796.7</v>
      </c>
      <c r="AD24" s="18">
        <v>16065</v>
      </c>
      <c r="AE24" s="18">
        <v>373404.24</v>
      </c>
      <c r="AF24" s="317" t="s">
        <v>139</v>
      </c>
      <c r="AG24" s="18">
        <v>536888.93999999994</v>
      </c>
      <c r="AH24" s="317" t="s">
        <v>139</v>
      </c>
      <c r="AI24" s="317" t="s">
        <v>139</v>
      </c>
      <c r="AJ24" s="317" t="s">
        <v>139</v>
      </c>
      <c r="AK24" s="317" t="s">
        <v>139</v>
      </c>
    </row>
    <row r="25" spans="1:37">
      <c r="A25" s="8" t="s">
        <v>146</v>
      </c>
      <c r="B25" s="18">
        <v>15335</v>
      </c>
      <c r="C25" s="18">
        <v>27859</v>
      </c>
      <c r="D25" s="18">
        <v>15376</v>
      </c>
      <c r="E25" s="18">
        <v>27932</v>
      </c>
      <c r="F25" s="18">
        <v>15561</v>
      </c>
      <c r="G25" s="18">
        <v>28274</v>
      </c>
      <c r="H25" s="18">
        <v>17569</v>
      </c>
      <c r="I25" s="18">
        <v>31922.873</v>
      </c>
      <c r="J25" s="18">
        <v>17639</v>
      </c>
      <c r="K25" s="18">
        <v>31887</v>
      </c>
      <c r="L25" s="18">
        <v>15875</v>
      </c>
      <c r="M25" s="18">
        <v>33290.121379999997</v>
      </c>
      <c r="N25" s="18">
        <v>11446</v>
      </c>
      <c r="O25" s="18">
        <v>34622.121379999997</v>
      </c>
      <c r="P25" s="18">
        <v>9923</v>
      </c>
      <c r="Q25" s="18">
        <v>35954.121379999997</v>
      </c>
      <c r="R25" s="18">
        <v>10010</v>
      </c>
      <c r="S25" s="18">
        <v>37284.121379999997</v>
      </c>
      <c r="T25" s="18">
        <v>9995</v>
      </c>
      <c r="U25" s="18">
        <v>38616.121379999997</v>
      </c>
      <c r="V25" s="18">
        <v>10994.5</v>
      </c>
      <c r="W25" s="18">
        <v>42477.7</v>
      </c>
      <c r="X25" s="18">
        <v>12203.895</v>
      </c>
      <c r="Y25" s="18">
        <v>48428.472450600006</v>
      </c>
      <c r="Z25" s="18">
        <v>12066</v>
      </c>
      <c r="AA25" s="18">
        <v>87780.15</v>
      </c>
      <c r="AB25" s="317" t="s">
        <v>139</v>
      </c>
      <c r="AC25" s="317" t="s">
        <v>139</v>
      </c>
      <c r="AD25" s="317" t="s">
        <v>139</v>
      </c>
      <c r="AE25" s="317" t="s">
        <v>139</v>
      </c>
      <c r="AF25" s="317" t="s">
        <v>139</v>
      </c>
      <c r="AG25" s="317" t="s">
        <v>139</v>
      </c>
      <c r="AH25" s="317" t="s">
        <v>139</v>
      </c>
      <c r="AI25" s="317" t="s">
        <v>139</v>
      </c>
      <c r="AJ25" s="317" t="s">
        <v>139</v>
      </c>
      <c r="AK25" s="317" t="s">
        <v>139</v>
      </c>
    </row>
    <row r="26" spans="1:37">
      <c r="A26" s="8" t="s">
        <v>147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>
      <c r="A27" s="8" t="s">
        <v>148</v>
      </c>
      <c r="B27" s="18">
        <v>29630</v>
      </c>
      <c r="C27" s="18">
        <v>160743</v>
      </c>
      <c r="D27" s="18">
        <v>34633</v>
      </c>
      <c r="E27" s="18">
        <v>147363</v>
      </c>
      <c r="F27" s="18">
        <v>20792</v>
      </c>
      <c r="G27" s="18">
        <v>100466.944</v>
      </c>
      <c r="H27" s="18">
        <v>23316</v>
      </c>
      <c r="I27" s="18">
        <v>147357.12</v>
      </c>
      <c r="J27" s="18">
        <v>33442</v>
      </c>
      <c r="K27" s="18">
        <v>207767.89778092</v>
      </c>
      <c r="L27" s="18">
        <v>23368</v>
      </c>
      <c r="M27" s="18">
        <v>182112.92304799997</v>
      </c>
      <c r="N27" s="18">
        <v>22248</v>
      </c>
      <c r="O27" s="18">
        <v>154839.44431151997</v>
      </c>
      <c r="P27" s="18">
        <v>18818</v>
      </c>
      <c r="Q27" s="18">
        <v>139314.68329868</v>
      </c>
      <c r="R27" s="18">
        <v>29322</v>
      </c>
      <c r="S27" s="18">
        <v>186030.43463735998</v>
      </c>
      <c r="T27" s="18">
        <v>24893</v>
      </c>
      <c r="U27" s="18">
        <v>179032.11337594001</v>
      </c>
      <c r="V27" s="18">
        <v>64705</v>
      </c>
      <c r="W27" s="18">
        <v>413681.06469999999</v>
      </c>
      <c r="X27" s="18">
        <v>48580</v>
      </c>
      <c r="Y27" s="18">
        <v>334236.02070600004</v>
      </c>
      <c r="Z27" s="18">
        <v>49285</v>
      </c>
      <c r="AA27" s="18">
        <v>445670</v>
      </c>
      <c r="AB27" s="18">
        <v>36800.05443164293</v>
      </c>
      <c r="AC27" s="18">
        <v>596571.6</v>
      </c>
      <c r="AD27" s="18">
        <v>48975</v>
      </c>
      <c r="AE27" s="18">
        <v>795142</v>
      </c>
      <c r="AF27" s="317" t="s">
        <v>139</v>
      </c>
      <c r="AG27" s="18">
        <v>705208.05</v>
      </c>
      <c r="AH27" s="317" t="s">
        <v>139</v>
      </c>
      <c r="AI27" s="18">
        <v>770186.25</v>
      </c>
      <c r="AJ27" s="317" t="s">
        <v>139</v>
      </c>
      <c r="AK27" s="317" t="s">
        <v>139</v>
      </c>
    </row>
    <row r="28" spans="1:37">
      <c r="A28" s="8" t="s">
        <v>149</v>
      </c>
      <c r="B28" s="18">
        <v>44977</v>
      </c>
      <c r="C28" s="18">
        <v>107630</v>
      </c>
      <c r="D28" s="18">
        <v>52703</v>
      </c>
      <c r="E28" s="18">
        <v>87118</v>
      </c>
      <c r="F28" s="18">
        <v>31182</v>
      </c>
      <c r="G28" s="18">
        <v>77206.631999999998</v>
      </c>
      <c r="H28" s="18">
        <v>38489</v>
      </c>
      <c r="I28" s="18">
        <v>134365.09899999999</v>
      </c>
      <c r="J28" s="18">
        <v>45989</v>
      </c>
      <c r="K28" s="18">
        <v>109336.11759295998</v>
      </c>
      <c r="L28" s="18">
        <v>41734</v>
      </c>
      <c r="M28" s="18">
        <v>103903.25258852</v>
      </c>
      <c r="N28" s="18">
        <v>28872</v>
      </c>
      <c r="O28" s="18">
        <v>118213.02944064001</v>
      </c>
      <c r="P28" s="18">
        <v>44244</v>
      </c>
      <c r="Q28" s="18">
        <v>117789.69333024001</v>
      </c>
      <c r="R28" s="18">
        <v>52953</v>
      </c>
      <c r="S28" s="18">
        <v>195656.5480488</v>
      </c>
      <c r="T28" s="18">
        <v>36818</v>
      </c>
      <c r="U28" s="18">
        <v>113815.11963815999</v>
      </c>
      <c r="V28" s="18">
        <v>32330</v>
      </c>
      <c r="W28" s="18">
        <v>111402.384234</v>
      </c>
      <c r="X28" s="18">
        <v>32342</v>
      </c>
      <c r="Y28" s="18">
        <v>115828.7558634</v>
      </c>
      <c r="Z28" s="18">
        <v>33894</v>
      </c>
      <c r="AA28" s="18">
        <v>135207</v>
      </c>
      <c r="AB28" s="18">
        <v>27611.085911276423</v>
      </c>
      <c r="AC28" s="18">
        <v>237921.95403999998</v>
      </c>
      <c r="AD28" s="18">
        <v>37036</v>
      </c>
      <c r="AE28" s="18">
        <v>302354</v>
      </c>
      <c r="AF28" s="317" t="s">
        <v>139</v>
      </c>
      <c r="AG28" s="18">
        <v>248090.54</v>
      </c>
      <c r="AH28" s="317" t="s">
        <v>139</v>
      </c>
      <c r="AI28" s="18">
        <v>328427</v>
      </c>
      <c r="AJ28" s="317" t="s">
        <v>139</v>
      </c>
      <c r="AK28" s="317" t="s">
        <v>139</v>
      </c>
    </row>
    <row r="29" spans="1:37">
      <c r="A29" s="8" t="s">
        <v>150</v>
      </c>
      <c r="B29" s="18">
        <v>137422</v>
      </c>
      <c r="C29" s="18">
        <v>375987</v>
      </c>
      <c r="D29" s="18">
        <v>143779</v>
      </c>
      <c r="E29" s="18">
        <v>212362</v>
      </c>
      <c r="F29" s="18">
        <v>93922</v>
      </c>
      <c r="G29" s="18">
        <v>279511.87199999997</v>
      </c>
      <c r="H29" s="18">
        <v>98786</v>
      </c>
      <c r="I29" s="18">
        <v>356222.31599999999</v>
      </c>
      <c r="J29" s="18">
        <v>136821</v>
      </c>
      <c r="K29" s="18">
        <v>361178.43942083995</v>
      </c>
      <c r="L29" s="18">
        <v>124985</v>
      </c>
      <c r="M29" s="18">
        <v>335802.95130970003</v>
      </c>
      <c r="N29" s="18">
        <v>96562</v>
      </c>
      <c r="O29" s="18">
        <v>468252.13520591997</v>
      </c>
      <c r="P29" s="18">
        <v>131893</v>
      </c>
      <c r="Q29" s="18">
        <v>502627.28266307997</v>
      </c>
      <c r="R29" s="18">
        <v>126530</v>
      </c>
      <c r="S29" s="18">
        <v>584396.13961000007</v>
      </c>
      <c r="T29" s="18">
        <v>125046</v>
      </c>
      <c r="U29" s="18">
        <v>460875.82491288002</v>
      </c>
      <c r="V29" s="18">
        <v>123877</v>
      </c>
      <c r="W29" s="18">
        <v>518615.44574580004</v>
      </c>
      <c r="X29" s="18">
        <v>120239</v>
      </c>
      <c r="Y29" s="18">
        <v>459143.16646030004</v>
      </c>
      <c r="Z29" s="18">
        <v>123614</v>
      </c>
      <c r="AA29" s="18">
        <v>498675</v>
      </c>
      <c r="AB29" s="18">
        <v>90514.197586863826</v>
      </c>
      <c r="AC29" s="18">
        <v>1003389.2</v>
      </c>
      <c r="AD29" s="18">
        <v>97538</v>
      </c>
      <c r="AE29" s="18">
        <v>1296459.3</v>
      </c>
      <c r="AF29" s="317" t="s">
        <v>139</v>
      </c>
      <c r="AG29" s="18">
        <v>1257227.5</v>
      </c>
      <c r="AH29" s="317" t="s">
        <v>139</v>
      </c>
      <c r="AI29" s="18">
        <v>1240799.3999999999</v>
      </c>
      <c r="AJ29" s="317" t="s">
        <v>139</v>
      </c>
      <c r="AK29" s="317" t="s">
        <v>139</v>
      </c>
    </row>
    <row r="30" spans="1:37">
      <c r="A30" s="8" t="s">
        <v>151</v>
      </c>
      <c r="B30" s="18">
        <v>22567</v>
      </c>
      <c r="C30" s="18">
        <v>137907</v>
      </c>
      <c r="D30" s="18">
        <v>28241</v>
      </c>
      <c r="E30" s="18">
        <v>135105</v>
      </c>
      <c r="F30" s="18">
        <v>27855</v>
      </c>
      <c r="G30" s="18">
        <v>193313.7</v>
      </c>
      <c r="H30" s="18">
        <v>33490</v>
      </c>
      <c r="I30" s="18">
        <v>267986.98</v>
      </c>
      <c r="J30" s="18">
        <v>45881</v>
      </c>
      <c r="K30" s="18">
        <v>337959.88278712</v>
      </c>
      <c r="L30" s="18">
        <v>40056</v>
      </c>
      <c r="M30" s="18">
        <v>263535.94571568002</v>
      </c>
      <c r="N30" s="18">
        <v>44054</v>
      </c>
      <c r="O30" s="18">
        <v>372936.64971115999</v>
      </c>
      <c r="P30" s="18">
        <v>33520</v>
      </c>
      <c r="Q30" s="18">
        <v>310756.67699839995</v>
      </c>
      <c r="R30" s="18">
        <v>48508</v>
      </c>
      <c r="S30" s="18">
        <v>370143.27821215999</v>
      </c>
      <c r="T30" s="18">
        <v>49044</v>
      </c>
      <c r="U30" s="18">
        <v>463250.43308279995</v>
      </c>
      <c r="V30" s="18">
        <v>39529</v>
      </c>
      <c r="W30" s="18">
        <v>439301.13796940004</v>
      </c>
      <c r="X30" s="18">
        <v>59412</v>
      </c>
      <c r="Y30" s="18">
        <v>538221.76232760004</v>
      </c>
      <c r="Z30" s="18">
        <v>79377</v>
      </c>
      <c r="AA30" s="18">
        <v>731500</v>
      </c>
      <c r="AB30" s="18">
        <v>69304.545042184531</v>
      </c>
      <c r="AC30" s="18">
        <v>1533500.8</v>
      </c>
      <c r="AD30" s="18">
        <v>31660</v>
      </c>
      <c r="AE30" s="18">
        <v>624939.84</v>
      </c>
      <c r="AF30" s="317" t="s">
        <v>139</v>
      </c>
      <c r="AG30" s="18">
        <v>540254.43999999994</v>
      </c>
      <c r="AH30" s="317" t="s">
        <v>139</v>
      </c>
      <c r="AI30" s="18">
        <v>607107.42000000004</v>
      </c>
      <c r="AJ30" s="317" t="s">
        <v>139</v>
      </c>
      <c r="AK30" s="317" t="s">
        <v>139</v>
      </c>
    </row>
    <row r="31" spans="1:37">
      <c r="A31" s="8" t="s">
        <v>152</v>
      </c>
      <c r="B31" s="18">
        <v>17162</v>
      </c>
      <c r="C31" s="18">
        <v>107297</v>
      </c>
      <c r="D31" s="18">
        <v>21893</v>
      </c>
      <c r="E31" s="18">
        <v>234811</v>
      </c>
      <c r="F31" s="18">
        <v>24948</v>
      </c>
      <c r="G31" s="18">
        <v>248332.39199999996</v>
      </c>
      <c r="H31" s="18">
        <v>21236</v>
      </c>
      <c r="I31" s="18">
        <v>258951.78400000001</v>
      </c>
      <c r="J31" s="18">
        <v>26067</v>
      </c>
      <c r="K31" s="18">
        <v>279049.75515755999</v>
      </c>
      <c r="L31" s="18">
        <v>26174</v>
      </c>
      <c r="M31" s="18">
        <v>304153.56930839998</v>
      </c>
      <c r="N31" s="18">
        <v>24071</v>
      </c>
      <c r="O31" s="18">
        <v>280808.94879656</v>
      </c>
      <c r="P31" s="18">
        <v>24108</v>
      </c>
      <c r="Q31" s="18">
        <v>284089.34509535995</v>
      </c>
      <c r="R31" s="18">
        <v>39819</v>
      </c>
      <c r="S31" s="18">
        <v>373814.72667941992</v>
      </c>
      <c r="T31" s="18">
        <v>40701.351719132726</v>
      </c>
      <c r="U31" s="18">
        <v>360455.18642000004</v>
      </c>
      <c r="V31" s="18">
        <v>41182.110944799744</v>
      </c>
      <c r="W31" s="18">
        <v>496440.16722173529</v>
      </c>
      <c r="X31" s="18">
        <v>42652.317880000002</v>
      </c>
      <c r="Y31" s="18">
        <v>404052.49609247164</v>
      </c>
      <c r="Z31" s="18">
        <v>43491</v>
      </c>
      <c r="AA31" s="18">
        <v>692398</v>
      </c>
      <c r="AB31" s="18">
        <v>37050.530708518556</v>
      </c>
      <c r="AC31" s="18">
        <v>919043.3</v>
      </c>
      <c r="AD31" s="18">
        <v>46256.871994919711</v>
      </c>
      <c r="AE31" s="18">
        <v>1050120.6000000001</v>
      </c>
      <c r="AF31" s="317" t="s">
        <v>139</v>
      </c>
      <c r="AG31" s="18">
        <v>929300.57</v>
      </c>
      <c r="AH31" s="317" t="s">
        <v>139</v>
      </c>
      <c r="AI31" s="18">
        <v>1290760</v>
      </c>
      <c r="AJ31" s="317" t="s">
        <v>139</v>
      </c>
      <c r="AK31" s="317" t="s">
        <v>139</v>
      </c>
    </row>
    <row r="32" spans="1:37">
      <c r="A32" s="8" t="s">
        <v>153</v>
      </c>
      <c r="B32" s="18">
        <v>2367</v>
      </c>
      <c r="C32" s="18">
        <v>61315</v>
      </c>
      <c r="D32" s="18">
        <v>3583</v>
      </c>
      <c r="E32" s="18">
        <v>159404</v>
      </c>
      <c r="F32" s="18">
        <v>5314</v>
      </c>
      <c r="G32" s="18">
        <v>154228.22200000001</v>
      </c>
      <c r="H32" s="18">
        <v>5098</v>
      </c>
      <c r="I32" s="18">
        <v>250067.09599999999</v>
      </c>
      <c r="J32" s="18">
        <v>4815.204572258006</v>
      </c>
      <c r="K32" s="18">
        <v>189310</v>
      </c>
      <c r="L32" s="18">
        <v>3969.0193232332399</v>
      </c>
      <c r="M32" s="18">
        <v>171939.465</v>
      </c>
      <c r="N32" s="18">
        <v>4666.3340288487707</v>
      </c>
      <c r="O32" s="18">
        <v>140966.18471999999</v>
      </c>
      <c r="P32" s="18">
        <v>5380</v>
      </c>
      <c r="Q32" s="18">
        <v>158592.43365759999</v>
      </c>
      <c r="R32" s="18">
        <v>4704.5722580059874</v>
      </c>
      <c r="S32" s="18">
        <v>161482.18314999997</v>
      </c>
      <c r="T32" s="18">
        <v>5116.6197949741454</v>
      </c>
      <c r="U32" s="18">
        <v>172109.50978000002</v>
      </c>
      <c r="V32" s="18">
        <v>4070.9847144736245</v>
      </c>
      <c r="W32" s="18">
        <v>148830.64898604798</v>
      </c>
      <c r="X32" s="18">
        <v>6972.1037829999896</v>
      </c>
      <c r="Y32" s="18">
        <v>250254.97804947101</v>
      </c>
      <c r="Z32" s="18">
        <v>4958</v>
      </c>
      <c r="AA32" s="18">
        <v>193475</v>
      </c>
      <c r="AB32" s="18">
        <v>2037.5578336206115</v>
      </c>
      <c r="AC32" s="18">
        <v>89840</v>
      </c>
      <c r="AD32" s="18">
        <v>620.83824730109768</v>
      </c>
      <c r="AE32" s="18">
        <v>27374</v>
      </c>
      <c r="AF32" s="317" t="s">
        <v>139</v>
      </c>
      <c r="AG32" s="18">
        <v>138187.5</v>
      </c>
      <c r="AH32" s="317" t="s">
        <v>139</v>
      </c>
      <c r="AI32" s="18">
        <v>218703.1</v>
      </c>
      <c r="AJ32" s="317" t="s">
        <v>139</v>
      </c>
      <c r="AK32" s="317" t="s">
        <v>139</v>
      </c>
    </row>
    <row r="33" spans="1:37">
      <c r="A33" s="8" t="s">
        <v>154</v>
      </c>
      <c r="B33" s="18">
        <v>8063</v>
      </c>
      <c r="C33" s="18">
        <v>122524</v>
      </c>
      <c r="D33" s="18">
        <v>8103</v>
      </c>
      <c r="E33" s="18">
        <v>123489</v>
      </c>
      <c r="F33" s="18">
        <v>6636</v>
      </c>
      <c r="G33" s="18">
        <v>100987</v>
      </c>
      <c r="H33" s="18">
        <v>6679</v>
      </c>
      <c r="I33" s="18">
        <v>101641.022</v>
      </c>
      <c r="J33" s="18">
        <v>9866</v>
      </c>
      <c r="K33" s="18">
        <v>123326</v>
      </c>
      <c r="L33" s="18">
        <v>14429</v>
      </c>
      <c r="M33" s="18">
        <v>167741.40637288001</v>
      </c>
      <c r="N33" s="18">
        <v>10616</v>
      </c>
      <c r="O33" s="18">
        <v>75763.537569920009</v>
      </c>
      <c r="P33" s="18">
        <v>13028</v>
      </c>
      <c r="Q33" s="18">
        <v>92977.3</v>
      </c>
      <c r="R33" s="18">
        <v>11047</v>
      </c>
      <c r="S33" s="18">
        <v>84185.219138539993</v>
      </c>
      <c r="T33" s="18">
        <v>13582</v>
      </c>
      <c r="U33" s="18">
        <v>115100.41995679999</v>
      </c>
      <c r="V33" s="18">
        <v>18042</v>
      </c>
      <c r="W33" s="18">
        <v>153175.03921320001</v>
      </c>
      <c r="X33" s="18">
        <v>22062</v>
      </c>
      <c r="Y33" s="18">
        <v>183077.86456380002</v>
      </c>
      <c r="Z33" s="18">
        <v>24664</v>
      </c>
      <c r="AA33" s="18">
        <v>220320</v>
      </c>
      <c r="AB33" s="18">
        <v>16351.71913272249</v>
      </c>
      <c r="AC33" s="18">
        <v>228440.8</v>
      </c>
      <c r="AD33" s="18">
        <v>15839</v>
      </c>
      <c r="AE33" s="18">
        <v>222878.94</v>
      </c>
      <c r="AF33" s="317" t="s">
        <v>139</v>
      </c>
      <c r="AG33" s="18">
        <v>408408.24</v>
      </c>
      <c r="AH33" s="317" t="s">
        <v>139</v>
      </c>
      <c r="AI33" s="18">
        <v>498132</v>
      </c>
      <c r="AJ33" s="317" t="s">
        <v>139</v>
      </c>
      <c r="AK33" s="317" t="s">
        <v>139</v>
      </c>
    </row>
    <row r="34" spans="1:37">
      <c r="A34" s="8" t="s">
        <v>155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>
      <c r="A35" s="8" t="s">
        <v>156</v>
      </c>
      <c r="B35" s="18">
        <v>9737</v>
      </c>
      <c r="C35" s="18">
        <v>192792.17048963386</v>
      </c>
      <c r="D35" s="18">
        <v>16897</v>
      </c>
      <c r="E35" s="18">
        <v>333378</v>
      </c>
      <c r="F35" s="18">
        <v>18788</v>
      </c>
      <c r="G35" s="18">
        <v>369372.08</v>
      </c>
      <c r="H35" s="18">
        <v>18291</v>
      </c>
      <c r="I35" s="18">
        <v>461664.84</v>
      </c>
      <c r="J35" s="18">
        <v>15360</v>
      </c>
      <c r="K35" s="18">
        <v>353280</v>
      </c>
      <c r="L35" s="18">
        <v>16071</v>
      </c>
      <c r="M35" s="18">
        <v>335883.9</v>
      </c>
      <c r="N35" s="18">
        <v>15894</v>
      </c>
      <c r="O35" s="18">
        <v>451389.6</v>
      </c>
      <c r="P35" s="18">
        <v>13605</v>
      </c>
      <c r="Q35" s="18">
        <v>435496.05</v>
      </c>
      <c r="R35" s="18">
        <v>17638</v>
      </c>
      <c r="S35" s="18">
        <v>713633.48</v>
      </c>
      <c r="T35" s="18">
        <v>17241</v>
      </c>
      <c r="U35" s="18">
        <v>348095.79</v>
      </c>
      <c r="V35" s="18">
        <v>18046</v>
      </c>
      <c r="W35" s="18">
        <v>514311</v>
      </c>
      <c r="X35" s="18">
        <v>20530</v>
      </c>
      <c r="Y35" s="18">
        <v>608714.5</v>
      </c>
      <c r="Z35" s="18">
        <v>21001</v>
      </c>
      <c r="AA35" s="18">
        <v>669301.87</v>
      </c>
      <c r="AB35" s="18">
        <v>19120</v>
      </c>
      <c r="AC35" s="18">
        <v>1512691.2279999999</v>
      </c>
      <c r="AD35" s="18">
        <v>22280</v>
      </c>
      <c r="AE35" s="18">
        <v>1416950.2948000003</v>
      </c>
      <c r="AF35" s="317" t="s">
        <v>139</v>
      </c>
      <c r="AG35" s="317" t="s">
        <v>139</v>
      </c>
      <c r="AH35" s="317" t="s">
        <v>139</v>
      </c>
      <c r="AI35" s="317" t="s">
        <v>139</v>
      </c>
      <c r="AJ35" s="317" t="s">
        <v>139</v>
      </c>
      <c r="AK35" s="317" t="s">
        <v>139</v>
      </c>
    </row>
    <row r="36" spans="1:37">
      <c r="A36" s="8" t="s">
        <v>157</v>
      </c>
      <c r="B36" s="18">
        <v>302535</v>
      </c>
      <c r="C36" s="18">
        <v>111000</v>
      </c>
      <c r="D36" s="18">
        <v>308526</v>
      </c>
      <c r="E36" s="18">
        <v>118782.21891942889</v>
      </c>
      <c r="F36" s="18">
        <v>353870</v>
      </c>
      <c r="G36" s="18">
        <v>151360.81510000001</v>
      </c>
      <c r="H36" s="18">
        <v>365601</v>
      </c>
      <c r="I36" s="18">
        <v>171313.31657999998</v>
      </c>
      <c r="J36" s="18">
        <v>387537</v>
      </c>
      <c r="K36" s="18">
        <v>163164.70310999997</v>
      </c>
      <c r="L36" s="18">
        <v>450889</v>
      </c>
      <c r="M36" s="18">
        <v>199608.56029999998</v>
      </c>
      <c r="N36" s="18">
        <v>436210</v>
      </c>
      <c r="O36" s="18">
        <v>186968.3302</v>
      </c>
      <c r="P36" s="18">
        <v>344161</v>
      </c>
      <c r="Q36" s="18">
        <v>161573.26467</v>
      </c>
      <c r="R36" s="18">
        <v>361365</v>
      </c>
      <c r="S36" s="18">
        <v>202957.0386</v>
      </c>
      <c r="T36" s="18">
        <v>579508</v>
      </c>
      <c r="U36" s="18">
        <v>264661.30359999998</v>
      </c>
      <c r="V36" s="18">
        <v>294155</v>
      </c>
      <c r="W36" s="18">
        <v>110514.03350000001</v>
      </c>
      <c r="X36" s="18">
        <v>379511</v>
      </c>
      <c r="Y36" s="18">
        <v>160521.76767000003</v>
      </c>
      <c r="Z36" s="18">
        <v>697400</v>
      </c>
      <c r="AA36" s="18">
        <v>322010.50199999998</v>
      </c>
      <c r="AB36" s="18">
        <v>600917</v>
      </c>
      <c r="AC36" s="18">
        <v>434276.70673000003</v>
      </c>
      <c r="AD36" s="18">
        <v>440683</v>
      </c>
      <c r="AE36" s="18">
        <v>400232.70743000001</v>
      </c>
      <c r="AF36" s="317" t="s">
        <v>139</v>
      </c>
      <c r="AG36" s="317" t="s">
        <v>139</v>
      </c>
      <c r="AH36" s="317" t="s">
        <v>139</v>
      </c>
      <c r="AI36" s="317" t="s">
        <v>139</v>
      </c>
      <c r="AJ36" s="317" t="s">
        <v>139</v>
      </c>
      <c r="AK36" s="317" t="s">
        <v>139</v>
      </c>
    </row>
    <row r="37" spans="1:37">
      <c r="A37" s="8" t="s">
        <v>158</v>
      </c>
      <c r="B37" s="18">
        <v>34707</v>
      </c>
      <c r="C37" s="18">
        <v>64034</v>
      </c>
      <c r="D37" s="18">
        <v>30446</v>
      </c>
      <c r="E37" s="18">
        <v>57391</v>
      </c>
      <c r="F37" s="18">
        <v>35879</v>
      </c>
      <c r="G37" s="18">
        <v>99600.104000000007</v>
      </c>
      <c r="H37" s="18">
        <v>63793</v>
      </c>
      <c r="I37" s="18">
        <v>211045.10604000001</v>
      </c>
      <c r="J37" s="18">
        <v>48460</v>
      </c>
      <c r="K37" s="18">
        <v>151190.35399999999</v>
      </c>
      <c r="L37" s="18">
        <v>39754</v>
      </c>
      <c r="M37" s="18">
        <v>153307.32559999998</v>
      </c>
      <c r="N37" s="18">
        <v>38976</v>
      </c>
      <c r="O37" s="18">
        <v>161218.76736</v>
      </c>
      <c r="P37" s="18">
        <v>29723</v>
      </c>
      <c r="Q37" s="18">
        <v>136085.86381000001</v>
      </c>
      <c r="R37" s="18">
        <v>31979</v>
      </c>
      <c r="S37" s="18">
        <v>153608.88797000001</v>
      </c>
      <c r="T37" s="18">
        <v>28387</v>
      </c>
      <c r="U37" s="18">
        <v>105054.60960000001</v>
      </c>
      <c r="V37" s="18">
        <v>60346</v>
      </c>
      <c r="W37" s="18">
        <v>294723.82939999999</v>
      </c>
      <c r="X37" s="18">
        <v>47875</v>
      </c>
      <c r="Y37" s="18">
        <v>260041.20125000001</v>
      </c>
      <c r="Z37" s="18">
        <v>42875</v>
      </c>
      <c r="AA37" s="18">
        <v>262282.66749999998</v>
      </c>
      <c r="AB37" s="18">
        <v>40838</v>
      </c>
      <c r="AC37" s="18">
        <v>397041.73768000002</v>
      </c>
      <c r="AD37" s="18">
        <v>28141</v>
      </c>
      <c r="AE37" s="18">
        <v>256434.86249999999</v>
      </c>
      <c r="AF37" s="317" t="s">
        <v>139</v>
      </c>
      <c r="AG37" s="317" t="s">
        <v>139</v>
      </c>
      <c r="AH37" s="317" t="s">
        <v>139</v>
      </c>
      <c r="AI37" s="317" t="s">
        <v>139</v>
      </c>
      <c r="AJ37" s="317" t="s">
        <v>139</v>
      </c>
      <c r="AK37" s="317" t="s">
        <v>139</v>
      </c>
    </row>
    <row r="38" spans="1:37">
      <c r="A38" s="8" t="s">
        <v>159</v>
      </c>
      <c r="B38" s="18">
        <v>1099263</v>
      </c>
      <c r="C38" s="18">
        <v>434274</v>
      </c>
      <c r="D38" s="18">
        <v>1100204</v>
      </c>
      <c r="E38" s="18">
        <v>439972</v>
      </c>
      <c r="F38" s="18">
        <v>1161815</v>
      </c>
      <c r="G38" s="18">
        <v>464726</v>
      </c>
      <c r="H38" s="18">
        <v>1271026</v>
      </c>
      <c r="I38" s="18">
        <v>508410.4</v>
      </c>
      <c r="J38" s="18">
        <v>1325608</v>
      </c>
      <c r="K38" s="18">
        <v>489821</v>
      </c>
      <c r="L38" s="18">
        <v>1629172</v>
      </c>
      <c r="M38" s="18">
        <v>617651.68863999995</v>
      </c>
      <c r="N38" s="18">
        <v>1726922</v>
      </c>
      <c r="O38" s="18">
        <v>778240.68863999995</v>
      </c>
      <c r="P38" s="18">
        <v>1326277</v>
      </c>
      <c r="Q38" s="18">
        <v>1540427</v>
      </c>
      <c r="R38" s="18">
        <v>1523892.273</v>
      </c>
      <c r="S38" s="18">
        <v>2652563.0849974505</v>
      </c>
      <c r="T38" s="18">
        <v>1964297.139897</v>
      </c>
      <c r="U38" s="18">
        <v>2817382.744846852</v>
      </c>
      <c r="V38" s="18">
        <v>2531979</v>
      </c>
      <c r="W38" s="18">
        <v>3542859</v>
      </c>
      <c r="X38" s="18">
        <v>2471971</v>
      </c>
      <c r="Y38" s="18">
        <v>3773144.8472410003</v>
      </c>
      <c r="Z38" s="18">
        <v>2936233</v>
      </c>
      <c r="AA38" s="18">
        <v>4622217.9886000007</v>
      </c>
      <c r="AB38" s="18">
        <v>2483481.29</v>
      </c>
      <c r="AC38" s="18">
        <v>5038983.5374099994</v>
      </c>
      <c r="AD38" s="18">
        <v>2234080.4</v>
      </c>
      <c r="AE38" s="18">
        <v>24409311.116354998</v>
      </c>
      <c r="AF38" s="317" t="s">
        <v>139</v>
      </c>
      <c r="AG38" s="317" t="s">
        <v>139</v>
      </c>
      <c r="AH38" s="317" t="s">
        <v>139</v>
      </c>
      <c r="AI38" s="317" t="s">
        <v>139</v>
      </c>
      <c r="AJ38" s="317" t="s">
        <v>139</v>
      </c>
      <c r="AK38" s="317" t="s">
        <v>139</v>
      </c>
    </row>
    <row r="39" spans="1:37">
      <c r="A39" s="8" t="s">
        <v>160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>
      <c r="A40" s="8" t="s">
        <v>242</v>
      </c>
      <c r="B40" s="18">
        <v>71172</v>
      </c>
      <c r="C40" s="18">
        <v>178841</v>
      </c>
      <c r="D40" s="18">
        <v>95653</v>
      </c>
      <c r="E40" s="18">
        <v>270487.14083030401</v>
      </c>
      <c r="F40" s="18">
        <v>87863</v>
      </c>
      <c r="G40" s="18">
        <v>364455.72399999999</v>
      </c>
      <c r="H40" s="18">
        <v>82689</v>
      </c>
      <c r="I40" s="18">
        <v>410302.81800000003</v>
      </c>
      <c r="J40" s="18">
        <v>93507</v>
      </c>
      <c r="K40" s="18">
        <v>448222.23066245997</v>
      </c>
      <c r="L40" s="18">
        <v>197903</v>
      </c>
      <c r="M40" s="18">
        <v>602089.79624399997</v>
      </c>
      <c r="N40" s="18">
        <v>253690</v>
      </c>
      <c r="O40" s="18">
        <v>835907.32214039995</v>
      </c>
      <c r="P40" s="18">
        <v>277587</v>
      </c>
      <c r="Q40" s="18">
        <v>1269344.6482748399</v>
      </c>
      <c r="R40" s="18">
        <v>386027</v>
      </c>
      <c r="S40" s="18">
        <v>1401654.8495573997</v>
      </c>
      <c r="T40" s="18">
        <v>388508</v>
      </c>
      <c r="U40" s="18">
        <v>1670184.23676</v>
      </c>
      <c r="V40" s="18">
        <v>316381</v>
      </c>
      <c r="W40" s="18">
        <v>1330608.4502950201</v>
      </c>
      <c r="X40" s="18">
        <v>251042</v>
      </c>
      <c r="Y40" s="18">
        <v>1053210.0086596</v>
      </c>
      <c r="Z40" s="18">
        <v>286077</v>
      </c>
      <c r="AA40" s="18">
        <v>1117550</v>
      </c>
      <c r="AB40" s="18">
        <v>285805.99655266263</v>
      </c>
      <c r="AC40" s="18">
        <v>1930605</v>
      </c>
      <c r="AD40" s="18">
        <v>293012</v>
      </c>
      <c r="AE40" s="18">
        <v>2699260.46</v>
      </c>
      <c r="AF40" s="317" t="s">
        <v>139</v>
      </c>
      <c r="AG40" s="18">
        <v>2063450.34</v>
      </c>
      <c r="AH40" s="317" t="s">
        <v>139</v>
      </c>
      <c r="AI40" s="18">
        <v>2998350</v>
      </c>
      <c r="AJ40" s="317" t="s">
        <v>139</v>
      </c>
      <c r="AK40" s="317" t="s">
        <v>139</v>
      </c>
    </row>
    <row r="41" spans="1:37">
      <c r="A41" s="8" t="s">
        <v>161</v>
      </c>
      <c r="B41" s="18">
        <v>13251</v>
      </c>
      <c r="C41" s="18">
        <v>43476.284575714955</v>
      </c>
      <c r="D41" s="18">
        <v>11520</v>
      </c>
      <c r="E41" s="18">
        <v>37590</v>
      </c>
      <c r="F41" s="18">
        <v>16794</v>
      </c>
      <c r="G41" s="18">
        <v>61563.445200000002</v>
      </c>
      <c r="H41" s="18">
        <v>19078</v>
      </c>
      <c r="I41" s="18">
        <v>72420.088000000003</v>
      </c>
      <c r="J41" s="18">
        <v>15611</v>
      </c>
      <c r="K41" s="18">
        <v>64629.826305739989</v>
      </c>
      <c r="L41" s="18">
        <v>19359</v>
      </c>
      <c r="M41" s="18">
        <v>88029.398897639985</v>
      </c>
      <c r="N41" s="18">
        <v>20000</v>
      </c>
      <c r="O41" s="18">
        <v>104440.72039999999</v>
      </c>
      <c r="P41" s="18">
        <v>16408</v>
      </c>
      <c r="Q41" s="18">
        <v>80061.870881440002</v>
      </c>
      <c r="R41" s="18">
        <v>21380</v>
      </c>
      <c r="S41" s="18">
        <v>104727.8078212</v>
      </c>
      <c r="T41" s="18">
        <v>23978</v>
      </c>
      <c r="U41" s="18">
        <v>121725.09436676002</v>
      </c>
      <c r="V41" s="18">
        <v>32625</v>
      </c>
      <c r="W41" s="18">
        <v>138455.769375</v>
      </c>
      <c r="X41" s="18">
        <v>31797</v>
      </c>
      <c r="Y41" s="18">
        <v>146452.22198910001</v>
      </c>
      <c r="Z41" s="18">
        <v>32931</v>
      </c>
      <c r="AA41" s="18">
        <v>180048</v>
      </c>
      <c r="AB41" s="18">
        <v>32696.089993649643</v>
      </c>
      <c r="AC41" s="18">
        <v>317816.8</v>
      </c>
      <c r="AD41" s="18">
        <v>36396</v>
      </c>
      <c r="AE41" s="18">
        <v>406081.2</v>
      </c>
      <c r="AF41" s="317" t="s">
        <v>139</v>
      </c>
      <c r="AG41" s="18">
        <v>371947.8</v>
      </c>
      <c r="AH41" s="317" t="s">
        <v>139</v>
      </c>
      <c r="AI41" s="18">
        <v>412160</v>
      </c>
      <c r="AJ41" s="317" t="s">
        <v>139</v>
      </c>
      <c r="AK41" s="317" t="s">
        <v>139</v>
      </c>
    </row>
    <row r="42" spans="1:37">
      <c r="A42" s="8" t="s">
        <v>162</v>
      </c>
      <c r="B42" s="18">
        <v>8842</v>
      </c>
      <c r="C42" s="18">
        <v>31990</v>
      </c>
      <c r="D42" s="18">
        <v>13335</v>
      </c>
      <c r="E42" s="18">
        <v>54387</v>
      </c>
      <c r="F42" s="18">
        <v>12174</v>
      </c>
      <c r="G42" s="18">
        <v>107812.944</v>
      </c>
      <c r="H42" s="18">
        <v>11752</v>
      </c>
      <c r="I42" s="18">
        <v>75612.368000000002</v>
      </c>
      <c r="J42" s="18">
        <v>13633</v>
      </c>
      <c r="K42" s="18">
        <v>130506.17489796001</v>
      </c>
      <c r="L42" s="18">
        <v>14886</v>
      </c>
      <c r="M42" s="18">
        <v>116719.34503895999</v>
      </c>
      <c r="N42" s="18">
        <v>12393</v>
      </c>
      <c r="O42" s="18">
        <v>98710.236820620004</v>
      </c>
      <c r="P42" s="18">
        <v>11680</v>
      </c>
      <c r="Q42" s="18">
        <v>156493.97192000001</v>
      </c>
      <c r="R42" s="18">
        <v>20627.914360881794</v>
      </c>
      <c r="S42" s="18">
        <v>179258.47934000002</v>
      </c>
      <c r="T42" s="18">
        <v>14559.511929601742</v>
      </c>
      <c r="U42" s="18">
        <v>139192.54334999996</v>
      </c>
      <c r="V42" s="18">
        <v>24629.382682451127</v>
      </c>
      <c r="W42" s="18">
        <v>232449.46856127362</v>
      </c>
      <c r="X42" s="18">
        <v>28729.202576430001</v>
      </c>
      <c r="Y42" s="18">
        <v>243756.47018915883</v>
      </c>
      <c r="Z42" s="18">
        <v>36302</v>
      </c>
      <c r="AA42" s="18">
        <v>453600</v>
      </c>
      <c r="AB42" s="18">
        <v>29185.385103873719</v>
      </c>
      <c r="AC42" s="18">
        <v>606091.80000000005</v>
      </c>
      <c r="AD42" s="18">
        <v>27907.466207021684</v>
      </c>
      <c r="AE42" s="18">
        <v>627958.05000000005</v>
      </c>
      <c r="AF42" s="317" t="s">
        <v>139</v>
      </c>
      <c r="AG42" s="18">
        <v>382666.02</v>
      </c>
      <c r="AH42" s="317" t="s">
        <v>139</v>
      </c>
      <c r="AI42" s="18">
        <v>622906.92000000004</v>
      </c>
      <c r="AJ42" s="317" t="s">
        <v>139</v>
      </c>
      <c r="AK42" s="317" t="s">
        <v>139</v>
      </c>
    </row>
    <row r="43" spans="1:37">
      <c r="A43" s="8" t="s">
        <v>163</v>
      </c>
      <c r="B43" s="18">
        <v>95602</v>
      </c>
      <c r="C43" s="18">
        <v>210332</v>
      </c>
      <c r="D43" s="18">
        <v>102162</v>
      </c>
      <c r="E43" s="18">
        <v>278289</v>
      </c>
      <c r="F43" s="18">
        <v>101140</v>
      </c>
      <c r="G43" s="18">
        <v>275504</v>
      </c>
      <c r="H43" s="18">
        <v>101898</v>
      </c>
      <c r="I43" s="18">
        <v>277570.152</v>
      </c>
      <c r="J43" s="18">
        <v>104140</v>
      </c>
      <c r="K43" s="18">
        <v>283678</v>
      </c>
      <c r="L43" s="18">
        <v>109139</v>
      </c>
      <c r="M43" s="18">
        <v>288127.8876815</v>
      </c>
      <c r="N43" s="18">
        <v>136860</v>
      </c>
      <c r="O43" s="18">
        <v>292449.8876815</v>
      </c>
      <c r="P43" s="18">
        <v>139050</v>
      </c>
      <c r="Q43" s="18">
        <v>314037.47249999997</v>
      </c>
      <c r="R43" s="18">
        <v>193001</v>
      </c>
      <c r="S43" s="18">
        <v>380526.56163000001</v>
      </c>
      <c r="T43" s="18">
        <v>160190.82999999999</v>
      </c>
      <c r="U43" s="18">
        <v>307214.69479292585</v>
      </c>
      <c r="V43" s="18">
        <v>213967</v>
      </c>
      <c r="W43" s="18">
        <v>332253</v>
      </c>
      <c r="X43" s="18">
        <v>203162</v>
      </c>
      <c r="Y43" s="18">
        <v>346173.82666000002</v>
      </c>
      <c r="Z43" s="18">
        <v>209939</v>
      </c>
      <c r="AA43" s="18">
        <v>433838.94349999999</v>
      </c>
      <c r="AB43" s="18">
        <v>195955.94</v>
      </c>
      <c r="AC43" s="18">
        <v>576247.76</v>
      </c>
      <c r="AD43" s="18">
        <v>202287.67</v>
      </c>
      <c r="AE43" s="18">
        <v>4403852.8710879674</v>
      </c>
      <c r="AF43" s="317" t="s">
        <v>139</v>
      </c>
      <c r="AG43" s="317" t="s">
        <v>139</v>
      </c>
      <c r="AH43" s="317" t="s">
        <v>139</v>
      </c>
      <c r="AI43" s="317" t="s">
        <v>139</v>
      </c>
      <c r="AJ43" s="317" t="s">
        <v>139</v>
      </c>
      <c r="AK43" s="317" t="s">
        <v>139</v>
      </c>
    </row>
    <row r="44" spans="1:37">
      <c r="A44" s="8" t="s">
        <v>164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>
      <c r="A45" s="8" t="s">
        <v>165</v>
      </c>
      <c r="B45" s="18">
        <v>1148664</v>
      </c>
      <c r="C45" s="18">
        <v>1101764</v>
      </c>
      <c r="D45" s="18">
        <v>1095654</v>
      </c>
      <c r="E45" s="18">
        <v>856801.46209922933</v>
      </c>
      <c r="F45" s="18">
        <v>1547469</v>
      </c>
      <c r="G45" s="18">
        <v>1234710.0404100001</v>
      </c>
      <c r="H45" s="18">
        <v>1060021</v>
      </c>
      <c r="I45" s="18">
        <v>987918.37158000004</v>
      </c>
      <c r="J45" s="18">
        <v>1144891</v>
      </c>
      <c r="K45" s="18">
        <v>1237753.10901</v>
      </c>
      <c r="L45" s="18">
        <v>1185136</v>
      </c>
      <c r="M45" s="18">
        <v>1348388.4839999999</v>
      </c>
      <c r="N45" s="18">
        <v>1060000</v>
      </c>
      <c r="O45" s="18">
        <v>1466298</v>
      </c>
      <c r="P45" s="18">
        <v>1053971</v>
      </c>
      <c r="Q45" s="18">
        <v>1517106.9368200002</v>
      </c>
      <c r="R45" s="18">
        <v>870824</v>
      </c>
      <c r="S45" s="18">
        <v>1455146.9040000001</v>
      </c>
      <c r="T45" s="18">
        <v>1241369</v>
      </c>
      <c r="U45" s="18">
        <v>1224585.6911200001</v>
      </c>
      <c r="V45" s="18">
        <v>1255825</v>
      </c>
      <c r="W45" s="18">
        <v>1293374.1675</v>
      </c>
      <c r="X45" s="18">
        <v>1207107</v>
      </c>
      <c r="Y45" s="18">
        <v>1468312.8837300001</v>
      </c>
      <c r="Z45" s="18">
        <v>1388406</v>
      </c>
      <c r="AA45" s="18">
        <v>1895798.9727</v>
      </c>
      <c r="AB45" s="18">
        <v>1161704</v>
      </c>
      <c r="AC45" s="18">
        <v>2952493.9500799999</v>
      </c>
      <c r="AD45" s="18">
        <v>1549985</v>
      </c>
      <c r="AE45" s="18">
        <v>3867011.0769499997</v>
      </c>
      <c r="AF45" s="317" t="s">
        <v>139</v>
      </c>
      <c r="AG45" s="317" t="s">
        <v>139</v>
      </c>
      <c r="AH45" s="317" t="s">
        <v>139</v>
      </c>
      <c r="AI45" s="317" t="s">
        <v>139</v>
      </c>
      <c r="AJ45" s="317" t="s">
        <v>139</v>
      </c>
      <c r="AK45" s="317" t="s">
        <v>139</v>
      </c>
    </row>
    <row r="46" spans="1:37">
      <c r="A46" s="8" t="s">
        <v>166</v>
      </c>
      <c r="B46" s="18">
        <v>661</v>
      </c>
      <c r="C46" s="18">
        <v>1455</v>
      </c>
      <c r="D46" s="18">
        <v>513</v>
      </c>
      <c r="E46" s="18">
        <v>1128</v>
      </c>
      <c r="F46" s="18">
        <v>512</v>
      </c>
      <c r="G46" s="18">
        <v>1128</v>
      </c>
      <c r="H46" s="18">
        <v>278</v>
      </c>
      <c r="I46" s="18">
        <v>1510.4398025999999</v>
      </c>
      <c r="J46" s="18">
        <v>1351</v>
      </c>
      <c r="K46" s="18">
        <v>7340.3027816999993</v>
      </c>
      <c r="L46" s="18">
        <v>396</v>
      </c>
      <c r="M46" s="18">
        <v>2235.8083176</v>
      </c>
      <c r="N46" s="18">
        <v>7.3482717953370225</v>
      </c>
      <c r="O46" s="18">
        <v>41.488200000000006</v>
      </c>
      <c r="P46" s="18">
        <v>3</v>
      </c>
      <c r="Q46" s="18">
        <v>16.937941800000001</v>
      </c>
      <c r="R46" s="18">
        <v>3</v>
      </c>
      <c r="S46" s="18">
        <v>16.95</v>
      </c>
      <c r="T46" s="18">
        <v>3</v>
      </c>
      <c r="U46" s="18">
        <v>16.98</v>
      </c>
      <c r="V46" s="18">
        <v>3</v>
      </c>
      <c r="W46" s="18">
        <v>19</v>
      </c>
      <c r="X46" s="18">
        <v>3</v>
      </c>
      <c r="Y46" s="18">
        <v>19</v>
      </c>
      <c r="Z46" s="18" t="s">
        <v>139</v>
      </c>
      <c r="AA46" s="18"/>
      <c r="AB46" s="18" t="s">
        <v>139</v>
      </c>
      <c r="AC46" s="18"/>
      <c r="AD46" s="18" t="s">
        <v>139</v>
      </c>
      <c r="AE46" s="18"/>
      <c r="AF46" s="317" t="s">
        <v>139</v>
      </c>
      <c r="AG46" s="317" t="s">
        <v>139</v>
      </c>
      <c r="AH46" s="317" t="s">
        <v>139</v>
      </c>
      <c r="AI46" s="317" t="s">
        <v>139</v>
      </c>
      <c r="AJ46" s="317" t="s">
        <v>139</v>
      </c>
      <c r="AK46" s="317" t="s">
        <v>139</v>
      </c>
    </row>
    <row r="47" spans="1:37">
      <c r="A47" s="8" t="s">
        <v>167</v>
      </c>
      <c r="B47" s="18">
        <v>75172</v>
      </c>
      <c r="C47" s="18">
        <v>492647</v>
      </c>
      <c r="D47" s="18">
        <v>75272</v>
      </c>
      <c r="E47" s="18">
        <v>493320</v>
      </c>
      <c r="F47" s="18">
        <v>75272</v>
      </c>
      <c r="G47" s="18">
        <v>493320</v>
      </c>
      <c r="H47" s="18">
        <v>75530</v>
      </c>
      <c r="I47" s="18">
        <v>495023.62</v>
      </c>
      <c r="J47" s="18">
        <v>75530</v>
      </c>
      <c r="K47" s="18">
        <v>495023.62</v>
      </c>
      <c r="L47" s="18">
        <v>75355</v>
      </c>
      <c r="M47" s="18">
        <v>493880.84014569997</v>
      </c>
      <c r="N47" s="18">
        <v>75742</v>
      </c>
      <c r="O47" s="18">
        <v>484002.84014569997</v>
      </c>
      <c r="P47" s="18">
        <v>75522</v>
      </c>
      <c r="Q47" s="18">
        <v>484323.65070489724</v>
      </c>
      <c r="R47" s="18">
        <v>75680</v>
      </c>
      <c r="S47" s="18">
        <v>485108.8</v>
      </c>
      <c r="T47" s="18">
        <v>75649</v>
      </c>
      <c r="U47" s="18">
        <v>488062.38383000001</v>
      </c>
      <c r="V47" s="18">
        <v>80187.94</v>
      </c>
      <c r="W47" s="18">
        <v>517346.12685980002</v>
      </c>
      <c r="X47" s="18">
        <v>76662</v>
      </c>
      <c r="Y47" s="18">
        <v>494600.60871</v>
      </c>
      <c r="Z47" s="18" t="s">
        <v>139</v>
      </c>
      <c r="AA47" s="18"/>
      <c r="AB47" s="18" t="s">
        <v>139</v>
      </c>
      <c r="AC47" s="18"/>
      <c r="AD47" s="18" t="s">
        <v>139</v>
      </c>
      <c r="AE47" s="18"/>
      <c r="AF47" s="317" t="s">
        <v>139</v>
      </c>
      <c r="AG47" s="317" t="s">
        <v>139</v>
      </c>
      <c r="AH47" s="317" t="s">
        <v>139</v>
      </c>
      <c r="AI47" s="317" t="s">
        <v>139</v>
      </c>
      <c r="AJ47" s="317" t="s">
        <v>139</v>
      </c>
      <c r="AK47" s="317" t="s">
        <v>139</v>
      </c>
    </row>
    <row r="48" spans="1:37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>
      <c r="A49" s="318" t="s">
        <v>185</v>
      </c>
      <c r="B49" s="18">
        <f>SUM(B51:B62)</f>
        <v>3004866</v>
      </c>
      <c r="C49" s="18">
        <f t="shared" ref="C49:AK49" si="1">SUM(C51:C62)</f>
        <v>4500159</v>
      </c>
      <c r="D49" s="18">
        <f t="shared" si="1"/>
        <v>2681315</v>
      </c>
      <c r="E49" s="18">
        <f t="shared" si="1"/>
        <v>5003933</v>
      </c>
      <c r="F49" s="18">
        <f t="shared" si="1"/>
        <v>2581525</v>
      </c>
      <c r="G49" s="18">
        <f t="shared" si="1"/>
        <v>5224126</v>
      </c>
      <c r="H49" s="18">
        <f t="shared" si="1"/>
        <v>2510977</v>
      </c>
      <c r="I49" s="18">
        <f t="shared" si="1"/>
        <v>5238234.2102899989</v>
      </c>
      <c r="J49" s="18">
        <f t="shared" si="1"/>
        <v>2559581</v>
      </c>
      <c r="K49" s="18">
        <f t="shared" si="1"/>
        <v>5181808.4552499987</v>
      </c>
      <c r="L49" s="18">
        <f t="shared" si="1"/>
        <v>2583924</v>
      </c>
      <c r="M49" s="18">
        <f t="shared" si="1"/>
        <v>6575960.9976203991</v>
      </c>
      <c r="N49" s="18">
        <f t="shared" si="1"/>
        <v>2583503</v>
      </c>
      <c r="O49" s="18">
        <f t="shared" si="1"/>
        <v>7102146.6853800006</v>
      </c>
      <c r="P49" s="18">
        <f t="shared" si="1"/>
        <v>3666914</v>
      </c>
      <c r="Q49" s="18">
        <f t="shared" si="1"/>
        <v>7953754.4587100018</v>
      </c>
      <c r="R49" s="18">
        <f t="shared" si="1"/>
        <v>8870342</v>
      </c>
      <c r="S49" s="18">
        <f t="shared" si="1"/>
        <v>8648844.6084666662</v>
      </c>
      <c r="T49" s="18">
        <f t="shared" si="1"/>
        <v>7760827</v>
      </c>
      <c r="U49" s="18">
        <f t="shared" si="1"/>
        <v>10730814.173354998</v>
      </c>
      <c r="V49" s="18">
        <f t="shared" si="1"/>
        <v>15639846.17</v>
      </c>
      <c r="W49" s="18">
        <f t="shared" si="1"/>
        <v>11897093.315523278</v>
      </c>
      <c r="X49" s="18">
        <f t="shared" si="1"/>
        <v>20521763</v>
      </c>
      <c r="Y49" s="18">
        <f t="shared" si="1"/>
        <v>13417970.039345996</v>
      </c>
      <c r="Z49" s="18">
        <f t="shared" si="1"/>
        <v>19633248.440000001</v>
      </c>
      <c r="AA49" s="18">
        <f t="shared" si="1"/>
        <v>16499599.046494864</v>
      </c>
      <c r="AB49" s="18">
        <f t="shared" si="1"/>
        <v>22029171</v>
      </c>
      <c r="AC49" s="18">
        <f t="shared" si="1"/>
        <v>31443380.968002852</v>
      </c>
      <c r="AD49" s="18">
        <f t="shared" si="1"/>
        <v>21970875</v>
      </c>
      <c r="AE49" s="18">
        <f t="shared" si="1"/>
        <v>40375501.888292849</v>
      </c>
      <c r="AF49" s="18">
        <f t="shared" si="1"/>
        <v>0</v>
      </c>
      <c r="AG49" s="18">
        <f t="shared" si="1"/>
        <v>0</v>
      </c>
      <c r="AH49" s="18">
        <f t="shared" si="1"/>
        <v>0</v>
      </c>
      <c r="AI49" s="18">
        <f t="shared" si="1"/>
        <v>0</v>
      </c>
      <c r="AJ49" s="18">
        <f t="shared" si="1"/>
        <v>0</v>
      </c>
      <c r="AK49" s="18">
        <f t="shared" si="1"/>
        <v>0</v>
      </c>
    </row>
    <row r="50" spans="1:37">
      <c r="A50" s="319" t="s">
        <v>172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>
      <c r="A51" s="319" t="s">
        <v>173</v>
      </c>
      <c r="B51" s="18">
        <v>82691</v>
      </c>
      <c r="C51" s="18">
        <v>1033638</v>
      </c>
      <c r="D51" s="18">
        <v>81536</v>
      </c>
      <c r="E51" s="18">
        <v>1182272</v>
      </c>
      <c r="F51" s="18">
        <v>85520</v>
      </c>
      <c r="G51" s="18">
        <v>1154520</v>
      </c>
      <c r="H51" s="18">
        <v>80726</v>
      </c>
      <c r="I51" s="18">
        <v>1089801</v>
      </c>
      <c r="J51" s="18">
        <v>79763</v>
      </c>
      <c r="K51" s="18">
        <v>1076800.5</v>
      </c>
      <c r="L51" s="18">
        <v>80317</v>
      </c>
      <c r="M51" s="18">
        <v>1664427.6639099999</v>
      </c>
      <c r="N51" s="18">
        <v>79173</v>
      </c>
      <c r="O51" s="18">
        <v>1743702.98508</v>
      </c>
      <c r="P51" s="18">
        <v>79965</v>
      </c>
      <c r="Q51" s="18">
        <v>2149126.5456000003</v>
      </c>
      <c r="R51" s="18">
        <v>82684</v>
      </c>
      <c r="S51" s="18">
        <v>2311092.2156000002</v>
      </c>
      <c r="T51" s="18">
        <v>87066</v>
      </c>
      <c r="U51" s="18">
        <v>2477375.9640000002</v>
      </c>
      <c r="V51" s="18">
        <v>93335</v>
      </c>
      <c r="W51" s="18">
        <v>2747908.7569229999</v>
      </c>
      <c r="X51" s="18">
        <v>94526</v>
      </c>
      <c r="Y51" s="18">
        <v>2938819.95682</v>
      </c>
      <c r="Z51" s="18">
        <v>99252</v>
      </c>
      <c r="AA51" s="18">
        <v>4050524.7385200001</v>
      </c>
      <c r="AB51" s="18">
        <v>103619</v>
      </c>
      <c r="AC51" s="18">
        <v>10051291.685599998</v>
      </c>
      <c r="AD51" s="18">
        <v>106106</v>
      </c>
      <c r="AE51" s="18">
        <v>15879276.456495721</v>
      </c>
      <c r="AF51" s="317" t="s">
        <v>139</v>
      </c>
      <c r="AG51" s="317" t="s">
        <v>139</v>
      </c>
      <c r="AH51" s="317" t="s">
        <v>139</v>
      </c>
      <c r="AI51" s="317" t="s">
        <v>139</v>
      </c>
      <c r="AJ51" s="317" t="s">
        <v>139</v>
      </c>
      <c r="AK51" s="317" t="s">
        <v>139</v>
      </c>
    </row>
    <row r="52" spans="1:37">
      <c r="A52" s="319" t="s">
        <v>174</v>
      </c>
      <c r="B52" s="18">
        <v>4356</v>
      </c>
      <c r="C52" s="18">
        <v>74052</v>
      </c>
      <c r="D52" s="18">
        <v>4424</v>
      </c>
      <c r="E52" s="18">
        <v>79632</v>
      </c>
      <c r="F52" s="18">
        <v>5124</v>
      </c>
      <c r="G52" s="18">
        <v>74298</v>
      </c>
      <c r="H52" s="18">
        <v>5561</v>
      </c>
      <c r="I52" s="18">
        <v>88976</v>
      </c>
      <c r="J52" s="18">
        <v>5740</v>
      </c>
      <c r="K52" s="18">
        <v>103320</v>
      </c>
      <c r="L52" s="18">
        <v>5998</v>
      </c>
      <c r="M52" s="18">
        <v>125620.01270000001</v>
      </c>
      <c r="N52" s="18">
        <v>6177</v>
      </c>
      <c r="O52" s="18">
        <v>136449.93</v>
      </c>
      <c r="P52" s="18">
        <v>6146</v>
      </c>
      <c r="Q52" s="18">
        <v>149054.38996</v>
      </c>
      <c r="R52" s="18">
        <v>7532</v>
      </c>
      <c r="S52" s="18">
        <v>191621.61199999999</v>
      </c>
      <c r="T52" s="18">
        <v>11667</v>
      </c>
      <c r="U52" s="18">
        <v>392246.29005000001</v>
      </c>
      <c r="V52" s="18">
        <v>13172</v>
      </c>
      <c r="W52" s="18">
        <v>440541.82379783998</v>
      </c>
      <c r="X52" s="18">
        <v>13379</v>
      </c>
      <c r="Y52" s="18">
        <v>443795.799046</v>
      </c>
      <c r="Z52" s="18">
        <v>13406</v>
      </c>
      <c r="AA52" s="18">
        <v>541336.02278</v>
      </c>
      <c r="AB52" s="18">
        <v>14063</v>
      </c>
      <c r="AC52" s="18">
        <v>1278827.694375</v>
      </c>
      <c r="AD52" s="18">
        <v>13543</v>
      </c>
      <c r="AE52" s="18">
        <v>1657193.1919835208</v>
      </c>
      <c r="AF52" s="317" t="s">
        <v>139</v>
      </c>
      <c r="AG52" s="317" t="s">
        <v>139</v>
      </c>
      <c r="AH52" s="317" t="s">
        <v>139</v>
      </c>
      <c r="AI52" s="317" t="s">
        <v>139</v>
      </c>
      <c r="AJ52" s="317" t="s">
        <v>139</v>
      </c>
      <c r="AK52" s="317" t="s">
        <v>139</v>
      </c>
    </row>
    <row r="53" spans="1:37">
      <c r="A53" s="319" t="s">
        <v>175</v>
      </c>
      <c r="B53" s="18">
        <v>2170</v>
      </c>
      <c r="C53" s="18">
        <v>39060</v>
      </c>
      <c r="D53" s="18">
        <v>2283</v>
      </c>
      <c r="E53" s="18">
        <v>44886</v>
      </c>
      <c r="F53" s="18">
        <v>2345</v>
      </c>
      <c r="G53" s="18">
        <v>47575</v>
      </c>
      <c r="H53" s="18">
        <v>2273</v>
      </c>
      <c r="I53" s="18">
        <v>42816.978329999998</v>
      </c>
      <c r="J53" s="18">
        <v>2268</v>
      </c>
      <c r="K53" s="18">
        <v>42994.475999999995</v>
      </c>
      <c r="L53" s="18">
        <v>2294</v>
      </c>
      <c r="M53" s="18">
        <v>48655.74</v>
      </c>
      <c r="N53" s="18">
        <v>2278</v>
      </c>
      <c r="O53" s="18">
        <v>49188.853999999999</v>
      </c>
      <c r="P53" s="18">
        <v>2262</v>
      </c>
      <c r="Q53" s="18">
        <v>56979.78</v>
      </c>
      <c r="R53" s="18">
        <v>2264</v>
      </c>
      <c r="S53" s="18">
        <v>51312.050666666662</v>
      </c>
      <c r="T53" s="18">
        <v>2273</v>
      </c>
      <c r="U53" s="18">
        <v>61927.839540000001</v>
      </c>
      <c r="V53" s="18">
        <v>2932.17</v>
      </c>
      <c r="W53" s="18">
        <v>84488.399195780163</v>
      </c>
      <c r="X53" s="18">
        <v>3124</v>
      </c>
      <c r="Y53" s="18">
        <v>95911.892120000004</v>
      </c>
      <c r="Z53" s="18">
        <v>3311.44</v>
      </c>
      <c r="AA53" s="18">
        <v>113866.59832486401</v>
      </c>
      <c r="AB53" s="18" t="s">
        <v>139</v>
      </c>
      <c r="AC53" s="18" t="s">
        <v>139</v>
      </c>
      <c r="AD53" s="18" t="s">
        <v>139</v>
      </c>
      <c r="AE53" s="18"/>
      <c r="AF53" s="317" t="s">
        <v>139</v>
      </c>
      <c r="AG53" s="317" t="s">
        <v>139</v>
      </c>
      <c r="AH53" s="317" t="s">
        <v>139</v>
      </c>
      <c r="AI53" s="317" t="s">
        <v>139</v>
      </c>
      <c r="AJ53" s="317" t="s">
        <v>139</v>
      </c>
      <c r="AK53" s="317" t="s">
        <v>139</v>
      </c>
    </row>
    <row r="54" spans="1:37">
      <c r="A54" s="319" t="s">
        <v>176</v>
      </c>
      <c r="B54" s="18">
        <v>109586</v>
      </c>
      <c r="C54" s="18">
        <v>1401242</v>
      </c>
      <c r="D54" s="18">
        <v>119435</v>
      </c>
      <c r="E54" s="18">
        <v>1579839</v>
      </c>
      <c r="F54" s="18">
        <v>127838</v>
      </c>
      <c r="G54" s="18">
        <v>1831906</v>
      </c>
      <c r="H54" s="18">
        <v>131142</v>
      </c>
      <c r="I54" s="18">
        <v>1879251.7457999999</v>
      </c>
      <c r="J54" s="18">
        <v>137043</v>
      </c>
      <c r="K54" s="18">
        <v>1691899.98768</v>
      </c>
      <c r="L54" s="18">
        <v>148692</v>
      </c>
      <c r="M54" s="18">
        <v>2252685.4653504002</v>
      </c>
      <c r="N54" s="18">
        <v>156256</v>
      </c>
      <c r="O54" s="18">
        <v>2543378.912</v>
      </c>
      <c r="P54" s="18">
        <v>157662</v>
      </c>
      <c r="Q54" s="18">
        <v>2453220.7200000002</v>
      </c>
      <c r="R54" s="18">
        <v>176739</v>
      </c>
      <c r="S54" s="18">
        <v>2392692.5819999999</v>
      </c>
      <c r="T54" s="18">
        <v>193529</v>
      </c>
      <c r="U54" s="18">
        <v>3786554.5464250003</v>
      </c>
      <c r="V54" s="18">
        <v>186949</v>
      </c>
      <c r="W54" s="18">
        <v>3786932.1609777533</v>
      </c>
      <c r="X54" s="18">
        <v>173676</v>
      </c>
      <c r="Y54" s="18">
        <v>3890983.2644399996</v>
      </c>
      <c r="Z54" s="18">
        <v>157003</v>
      </c>
      <c r="AA54" s="18">
        <v>4379776.0983899999</v>
      </c>
      <c r="AB54" s="18">
        <v>183065</v>
      </c>
      <c r="AC54" s="18">
        <v>6398826.7131778505</v>
      </c>
      <c r="AD54" s="18">
        <v>227999</v>
      </c>
      <c r="AE54" s="18">
        <v>7438630.136096999</v>
      </c>
      <c r="AF54" s="317" t="s">
        <v>139</v>
      </c>
      <c r="AG54" s="317" t="s">
        <v>139</v>
      </c>
      <c r="AH54" s="317" t="s">
        <v>139</v>
      </c>
      <c r="AI54" s="317" t="s">
        <v>139</v>
      </c>
      <c r="AJ54" s="317" t="s">
        <v>139</v>
      </c>
      <c r="AK54" s="317" t="s">
        <v>139</v>
      </c>
    </row>
    <row r="55" spans="1:37">
      <c r="A55" s="319" t="s">
        <v>177</v>
      </c>
      <c r="B55" s="18">
        <v>338307</v>
      </c>
      <c r="C55" s="18">
        <v>1272034</v>
      </c>
      <c r="D55" s="18">
        <v>353531</v>
      </c>
      <c r="E55" s="18">
        <v>1329277</v>
      </c>
      <c r="F55" s="18">
        <v>370146</v>
      </c>
      <c r="G55" s="18">
        <v>1337415</v>
      </c>
      <c r="H55" s="18">
        <v>359514</v>
      </c>
      <c r="I55" s="18">
        <v>1390571.3908800001</v>
      </c>
      <c r="J55" s="18">
        <v>373895</v>
      </c>
      <c r="K55" s="18">
        <v>1523797.8556499998</v>
      </c>
      <c r="L55" s="18">
        <v>380999</v>
      </c>
      <c r="M55" s="18">
        <v>1440176.22</v>
      </c>
      <c r="N55" s="18">
        <v>378466</v>
      </c>
      <c r="O55" s="18">
        <v>1597504.986</v>
      </c>
      <c r="P55" s="18">
        <v>388851</v>
      </c>
      <c r="Q55" s="18">
        <v>1850930.76</v>
      </c>
      <c r="R55" s="18">
        <v>407516</v>
      </c>
      <c r="S55" s="18">
        <v>2176135.44</v>
      </c>
      <c r="T55" s="18">
        <v>423816</v>
      </c>
      <c r="U55" s="18">
        <v>2399781.8131200001</v>
      </c>
      <c r="V55" s="18">
        <v>451974</v>
      </c>
      <c r="W55" s="18">
        <v>2748603.8047363199</v>
      </c>
      <c r="X55" s="18">
        <v>556696</v>
      </c>
      <c r="Y55" s="18">
        <v>3338054.9882399999</v>
      </c>
      <c r="Z55" s="18">
        <v>637417</v>
      </c>
      <c r="AA55" s="18">
        <v>4194688.2969199996</v>
      </c>
      <c r="AB55" s="18">
        <v>661639</v>
      </c>
      <c r="AC55" s="18">
        <v>7639468</v>
      </c>
      <c r="AD55" s="18">
        <v>751622</v>
      </c>
      <c r="AE55" s="18">
        <v>9829984.3114412259</v>
      </c>
      <c r="AF55" s="317" t="s">
        <v>139</v>
      </c>
      <c r="AG55" s="317" t="s">
        <v>139</v>
      </c>
      <c r="AH55" s="317" t="s">
        <v>139</v>
      </c>
      <c r="AI55" s="317" t="s">
        <v>139</v>
      </c>
      <c r="AJ55" s="317" t="s">
        <v>139</v>
      </c>
      <c r="AK55" s="317" t="s">
        <v>139</v>
      </c>
    </row>
    <row r="56" spans="1:37">
      <c r="A56" s="319" t="s">
        <v>178</v>
      </c>
      <c r="B56" s="18">
        <v>764238</v>
      </c>
      <c r="C56" s="18">
        <v>473216</v>
      </c>
      <c r="D56" s="18">
        <v>839363</v>
      </c>
      <c r="E56" s="18">
        <v>577347</v>
      </c>
      <c r="F56" s="18">
        <v>864708</v>
      </c>
      <c r="G56" s="18">
        <v>562060</v>
      </c>
      <c r="H56" s="18">
        <v>860996</v>
      </c>
      <c r="I56" s="18">
        <v>516597.6</v>
      </c>
      <c r="J56" s="18">
        <v>871236</v>
      </c>
      <c r="K56" s="18">
        <v>505316.88</v>
      </c>
      <c r="L56" s="18">
        <v>904862</v>
      </c>
      <c r="M56" s="18">
        <v>788071.46165999991</v>
      </c>
      <c r="N56" s="18">
        <v>950105</v>
      </c>
      <c r="O56" s="18">
        <v>762364.25199999998</v>
      </c>
      <c r="P56" s="18">
        <v>977571</v>
      </c>
      <c r="Q56" s="18">
        <v>923218.05240000004</v>
      </c>
      <c r="R56" s="18">
        <v>1026450</v>
      </c>
      <c r="S56" s="18">
        <v>947105.41500000004</v>
      </c>
      <c r="T56" s="18">
        <v>1129095</v>
      </c>
      <c r="U56" s="18">
        <v>1000378.17</v>
      </c>
      <c r="V56" s="18">
        <v>1267974</v>
      </c>
      <c r="W56" s="18">
        <v>1117695.4966835999</v>
      </c>
      <c r="X56" s="18">
        <v>1335811</v>
      </c>
      <c r="Y56" s="18">
        <v>1375444.5123700001</v>
      </c>
      <c r="Z56" s="18">
        <v>1236671</v>
      </c>
      <c r="AA56" s="18">
        <v>1949933.3659600001</v>
      </c>
      <c r="AB56" s="18">
        <v>1186097</v>
      </c>
      <c r="AC56" s="18">
        <v>3379866.4282900002</v>
      </c>
      <c r="AD56" s="18">
        <v>1345034</v>
      </c>
      <c r="AE56" s="18">
        <v>3228041.2489799992</v>
      </c>
      <c r="AF56" s="317" t="s">
        <v>139</v>
      </c>
      <c r="AG56" s="317" t="s">
        <v>139</v>
      </c>
      <c r="AH56" s="317" t="s">
        <v>139</v>
      </c>
      <c r="AI56" s="317" t="s">
        <v>139</v>
      </c>
      <c r="AJ56" s="317" t="s">
        <v>139</v>
      </c>
      <c r="AK56" s="317" t="s">
        <v>139</v>
      </c>
    </row>
    <row r="57" spans="1:37">
      <c r="A57" s="319" t="s">
        <v>179</v>
      </c>
      <c r="B57" s="18">
        <v>1216</v>
      </c>
      <c r="C57" s="18">
        <v>14592</v>
      </c>
      <c r="D57" s="18">
        <v>1291</v>
      </c>
      <c r="E57" s="18">
        <v>15492</v>
      </c>
      <c r="F57" s="18">
        <v>1347</v>
      </c>
      <c r="G57" s="18">
        <v>16326</v>
      </c>
      <c r="H57" s="18">
        <v>1388</v>
      </c>
      <c r="I57" s="18">
        <v>16990.785599999999</v>
      </c>
      <c r="J57" s="18">
        <v>1311</v>
      </c>
      <c r="K57" s="18">
        <v>15710.329169999999</v>
      </c>
      <c r="L57" s="18">
        <v>1337</v>
      </c>
      <c r="M57" s="18">
        <v>15700.391</v>
      </c>
      <c r="N57" s="18">
        <v>1345</v>
      </c>
      <c r="O57" s="18">
        <v>15639.66</v>
      </c>
      <c r="P57" s="18">
        <v>1344</v>
      </c>
      <c r="Q57" s="18">
        <v>15469.44</v>
      </c>
      <c r="R57" s="18">
        <v>1352</v>
      </c>
      <c r="S57" s="18">
        <v>15719.704000000002</v>
      </c>
      <c r="T57" s="18">
        <v>1391</v>
      </c>
      <c r="U57" s="18">
        <v>16255.9215</v>
      </c>
      <c r="V57" s="18">
        <v>1391</v>
      </c>
      <c r="W57" s="18">
        <v>21458.73444</v>
      </c>
      <c r="X57" s="18">
        <v>1565</v>
      </c>
      <c r="Y57" s="18">
        <v>26364.162150000004</v>
      </c>
      <c r="Z57" s="18">
        <v>3228</v>
      </c>
      <c r="AA57" s="18">
        <v>42687.879000000001</v>
      </c>
      <c r="AB57" s="18" t="s">
        <v>139</v>
      </c>
      <c r="AC57" s="18"/>
      <c r="AD57" s="18" t="s">
        <v>139</v>
      </c>
      <c r="AE57" s="18"/>
      <c r="AF57" s="317" t="s">
        <v>139</v>
      </c>
      <c r="AG57" s="317" t="s">
        <v>139</v>
      </c>
      <c r="AH57" s="317" t="s">
        <v>139</v>
      </c>
      <c r="AI57" s="317" t="s">
        <v>139</v>
      </c>
      <c r="AJ57" s="317" t="s">
        <v>139</v>
      </c>
      <c r="AK57" s="317" t="s">
        <v>139</v>
      </c>
    </row>
    <row r="58" spans="1:37">
      <c r="A58" s="319" t="s">
        <v>180</v>
      </c>
      <c r="B58" s="18">
        <v>489</v>
      </c>
      <c r="C58" s="18">
        <v>11736</v>
      </c>
      <c r="D58" s="18">
        <v>511</v>
      </c>
      <c r="E58" s="18">
        <v>12268</v>
      </c>
      <c r="F58" s="18">
        <v>529</v>
      </c>
      <c r="G58" s="18">
        <v>12827</v>
      </c>
      <c r="H58" s="18">
        <v>552</v>
      </c>
      <c r="I58" s="18">
        <v>13518.789120000001</v>
      </c>
      <c r="J58" s="18">
        <v>520</v>
      </c>
      <c r="K58" s="18">
        <v>12576.72</v>
      </c>
      <c r="L58" s="18">
        <v>528</v>
      </c>
      <c r="M58" s="18">
        <v>12747.504000000001</v>
      </c>
      <c r="N58" s="18">
        <v>533</v>
      </c>
      <c r="O58" s="18">
        <v>12490.908299999999</v>
      </c>
      <c r="P58" s="18">
        <v>534</v>
      </c>
      <c r="Q58" s="18">
        <v>12410.16</v>
      </c>
      <c r="R58" s="18">
        <v>539</v>
      </c>
      <c r="S58" s="18">
        <v>12722.017000000002</v>
      </c>
      <c r="T58" s="18">
        <v>557</v>
      </c>
      <c r="U58" s="18">
        <v>13338.089099999999</v>
      </c>
      <c r="V58" s="18">
        <v>557</v>
      </c>
      <c r="W58" s="18">
        <v>17606.05704</v>
      </c>
      <c r="X58" s="18">
        <v>696</v>
      </c>
      <c r="Y58" s="18">
        <v>24023.637119999999</v>
      </c>
      <c r="Z58" s="18">
        <v>936</v>
      </c>
      <c r="AA58" s="18">
        <v>11630.736000000001</v>
      </c>
      <c r="AB58" s="18" t="s">
        <v>139</v>
      </c>
      <c r="AC58" s="18"/>
      <c r="AD58" s="18" t="s">
        <v>139</v>
      </c>
      <c r="AE58" s="18"/>
      <c r="AF58" s="317" t="s">
        <v>139</v>
      </c>
      <c r="AG58" s="317" t="s">
        <v>139</v>
      </c>
      <c r="AH58" s="317" t="s">
        <v>139</v>
      </c>
      <c r="AI58" s="317" t="s">
        <v>139</v>
      </c>
      <c r="AJ58" s="317" t="s">
        <v>139</v>
      </c>
      <c r="AK58" s="317" t="s">
        <v>139</v>
      </c>
    </row>
    <row r="59" spans="1:37">
      <c r="A59" s="319" t="s">
        <v>181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317" t="s">
        <v>139</v>
      </c>
      <c r="AG59" s="317" t="s">
        <v>139</v>
      </c>
      <c r="AH59" s="317" t="s">
        <v>139</v>
      </c>
      <c r="AI59" s="317" t="s">
        <v>139</v>
      </c>
      <c r="AJ59" s="317" t="s">
        <v>139</v>
      </c>
      <c r="AK59" s="317" t="s">
        <v>139</v>
      </c>
    </row>
    <row r="60" spans="1:37">
      <c r="A60" s="320" t="s">
        <v>182</v>
      </c>
      <c r="B60" s="18">
        <v>1611780</v>
      </c>
      <c r="C60" s="18">
        <v>58105</v>
      </c>
      <c r="D60" s="18">
        <v>1189475</v>
      </c>
      <c r="E60" s="18">
        <v>47103</v>
      </c>
      <c r="F60" s="18">
        <v>1041486</v>
      </c>
      <c r="G60" s="18">
        <v>41462</v>
      </c>
      <c r="H60" s="18">
        <v>989724</v>
      </c>
      <c r="I60" s="18">
        <v>42112.756199999996</v>
      </c>
      <c r="J60" s="18">
        <v>1007539</v>
      </c>
      <c r="K60" s="18">
        <v>42316.637999999999</v>
      </c>
      <c r="L60" s="18">
        <v>978320</v>
      </c>
      <c r="M60" s="18">
        <v>43046.080000000002</v>
      </c>
      <c r="N60" s="18">
        <v>929404</v>
      </c>
      <c r="O60" s="18">
        <v>41823.18</v>
      </c>
      <c r="P60" s="18">
        <v>1923379</v>
      </c>
      <c r="Q60" s="18">
        <v>89629.4614</v>
      </c>
      <c r="R60" s="18">
        <v>7031874</v>
      </c>
      <c r="S60" s="18">
        <v>322059.82919999998</v>
      </c>
      <c r="T60" s="18">
        <v>5773168</v>
      </c>
      <c r="U60" s="18">
        <v>269953.33568000002</v>
      </c>
      <c r="V60" s="18">
        <v>13503441</v>
      </c>
      <c r="W60" s="18">
        <v>631420.90116000001</v>
      </c>
      <c r="X60" s="18">
        <v>18189134</v>
      </c>
      <c r="Y60" s="18">
        <v>899634.56764000002</v>
      </c>
      <c r="Z60" s="18">
        <v>17407002</v>
      </c>
      <c r="AA60" s="18">
        <v>882360.93137999997</v>
      </c>
      <c r="AB60" s="18">
        <v>19809168</v>
      </c>
      <c r="AC60" s="18">
        <v>1037406.12816</v>
      </c>
      <c r="AD60" s="18">
        <v>19452603</v>
      </c>
      <c r="AE60" s="18">
        <v>1018732.8191099999</v>
      </c>
      <c r="AF60" s="317" t="s">
        <v>139</v>
      </c>
      <c r="AG60" s="317" t="s">
        <v>139</v>
      </c>
      <c r="AH60" s="317" t="s">
        <v>139</v>
      </c>
      <c r="AI60" s="317" t="s">
        <v>139</v>
      </c>
      <c r="AJ60" s="317" t="s">
        <v>139</v>
      </c>
      <c r="AK60" s="317" t="s">
        <v>139</v>
      </c>
    </row>
    <row r="61" spans="1:37">
      <c r="A61" s="320" t="s">
        <v>183</v>
      </c>
      <c r="B61" s="18">
        <v>70288</v>
      </c>
      <c r="C61" s="18">
        <v>41852</v>
      </c>
      <c r="D61" s="18">
        <v>67071</v>
      </c>
      <c r="E61" s="18">
        <v>41534</v>
      </c>
      <c r="F61" s="18">
        <v>58506</v>
      </c>
      <c r="G61" s="18">
        <v>38476</v>
      </c>
      <c r="H61" s="18">
        <v>54100</v>
      </c>
      <c r="I61" s="18">
        <v>38033.381999999998</v>
      </c>
      <c r="J61" s="18">
        <v>54425</v>
      </c>
      <c r="K61" s="18">
        <v>38025.114749999993</v>
      </c>
      <c r="L61" s="18">
        <v>53806</v>
      </c>
      <c r="M61" s="18">
        <v>38901.737999999998</v>
      </c>
      <c r="N61" s="18">
        <v>52192</v>
      </c>
      <c r="O61" s="18">
        <v>39039.616000000002</v>
      </c>
      <c r="P61" s="18">
        <v>100385</v>
      </c>
      <c r="Q61" s="18">
        <v>77788.336500000005</v>
      </c>
      <c r="R61" s="18">
        <v>109018</v>
      </c>
      <c r="S61" s="18">
        <v>83017.206999999995</v>
      </c>
      <c r="T61" s="18">
        <v>100624</v>
      </c>
      <c r="U61" s="18">
        <v>78184.847999999998</v>
      </c>
      <c r="V61" s="18">
        <v>80298</v>
      </c>
      <c r="W61" s="18">
        <v>62391.546000000002</v>
      </c>
      <c r="X61" s="18">
        <v>102540</v>
      </c>
      <c r="Y61" s="18">
        <v>83847.983400000012</v>
      </c>
      <c r="Z61" s="18">
        <v>28096</v>
      </c>
      <c r="AA61" s="18">
        <v>22974.380160000001</v>
      </c>
      <c r="AB61" s="18">
        <v>19808</v>
      </c>
      <c r="AC61" s="18">
        <v>16197.199680000002</v>
      </c>
      <c r="AD61" s="18">
        <v>18698</v>
      </c>
      <c r="AE61" s="18">
        <v>15289.353089660743</v>
      </c>
      <c r="AF61" s="317" t="s">
        <v>139</v>
      </c>
      <c r="AG61" s="317" t="s">
        <v>139</v>
      </c>
      <c r="AH61" s="317" t="s">
        <v>139</v>
      </c>
      <c r="AI61" s="317" t="s">
        <v>139</v>
      </c>
      <c r="AJ61" s="317" t="s">
        <v>139</v>
      </c>
      <c r="AK61" s="317" t="s">
        <v>139</v>
      </c>
    </row>
    <row r="62" spans="1:37">
      <c r="A62" s="320" t="s">
        <v>184</v>
      </c>
      <c r="B62" s="18">
        <v>19745</v>
      </c>
      <c r="C62" s="18">
        <v>80632</v>
      </c>
      <c r="D62" s="18">
        <v>22395</v>
      </c>
      <c r="E62" s="18">
        <v>94283</v>
      </c>
      <c r="F62" s="18">
        <v>23976</v>
      </c>
      <c r="G62" s="18">
        <v>107261</v>
      </c>
      <c r="H62" s="18">
        <v>25001</v>
      </c>
      <c r="I62" s="18">
        <v>119563.78236</v>
      </c>
      <c r="J62" s="18">
        <v>25841</v>
      </c>
      <c r="K62" s="18">
        <v>129049.95400000001</v>
      </c>
      <c r="L62" s="18">
        <v>26771</v>
      </c>
      <c r="M62" s="18">
        <v>145928.72099999999</v>
      </c>
      <c r="N62" s="18">
        <v>27574</v>
      </c>
      <c r="O62" s="18">
        <v>160563.402</v>
      </c>
      <c r="P62" s="18">
        <v>28815</v>
      </c>
      <c r="Q62" s="18">
        <v>175926.81285000002</v>
      </c>
      <c r="R62" s="18">
        <v>24374</v>
      </c>
      <c r="S62" s="18">
        <v>145366.53599999999</v>
      </c>
      <c r="T62" s="18">
        <v>37641</v>
      </c>
      <c r="U62" s="18">
        <v>234817.35594000001</v>
      </c>
      <c r="V62" s="18">
        <v>37823</v>
      </c>
      <c r="W62" s="18">
        <v>238045.63456898337</v>
      </c>
      <c r="X62" s="18">
        <v>50616</v>
      </c>
      <c r="Y62" s="18">
        <v>301089.27600000001</v>
      </c>
      <c r="Z62" s="18">
        <v>46926</v>
      </c>
      <c r="AA62" s="18">
        <v>309819.99906</v>
      </c>
      <c r="AB62" s="18">
        <v>51712</v>
      </c>
      <c r="AC62" s="18">
        <v>1641497.1187200001</v>
      </c>
      <c r="AD62" s="18">
        <v>55270</v>
      </c>
      <c r="AE62" s="18">
        <v>1308354.3710957225</v>
      </c>
      <c r="AF62" s="317" t="s">
        <v>139</v>
      </c>
      <c r="AG62" s="317" t="s">
        <v>139</v>
      </c>
      <c r="AH62" s="317" t="s">
        <v>139</v>
      </c>
      <c r="AI62" s="317" t="s">
        <v>139</v>
      </c>
      <c r="AJ62" s="317" t="s">
        <v>139</v>
      </c>
      <c r="AK62" s="317" t="s">
        <v>139</v>
      </c>
    </row>
    <row r="63" spans="1:37">
      <c r="A63" s="321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7">
      <c r="A64" s="322" t="s">
        <v>168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>
      <c r="A65" s="323" t="s">
        <v>186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>
      <c r="A67" s="8" t="s">
        <v>487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>
      <c r="A68" s="324" t="s">
        <v>72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2:3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2:3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2:3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2:3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2:3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2:3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2:3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2:3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2:3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2:3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2:3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2:3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2:3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2:3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2:3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2:3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2:3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2:3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2:3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2:3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2:3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2:3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2:3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2:3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2:3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2:3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2:3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2:3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2:3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2:3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2:3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2:3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2:3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2:3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2:3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2:3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2:3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2:3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2:3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2:3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2:3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2:3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2:3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2:3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2:3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2:3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2:3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</row>
    <row r="128" spans="2:3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2:3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2:3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2:3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2:3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2:3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2:3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2:3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2:3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2:3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2:3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2:3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2:3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2:3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</row>
  </sheetData>
  <mergeCells count="55">
    <mergeCell ref="AK4:AK6"/>
    <mergeCell ref="AE4:AE6"/>
    <mergeCell ref="AF4:AF6"/>
    <mergeCell ref="AG4:AG6"/>
    <mergeCell ref="AH4:AH6"/>
    <mergeCell ref="AI4:AI6"/>
    <mergeCell ref="AJ4:AJ6"/>
    <mergeCell ref="AF3:AG3"/>
    <mergeCell ref="AH3:AI3"/>
    <mergeCell ref="AJ3:AK3"/>
    <mergeCell ref="R4:R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AD4:AD6"/>
    <mergeCell ref="D4:D6"/>
    <mergeCell ref="E4:E6"/>
    <mergeCell ref="F4:F6"/>
    <mergeCell ref="AB3:AC3"/>
    <mergeCell ref="AD3:AE3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Z3:AA3"/>
    <mergeCell ref="A4:A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4:B6"/>
    <mergeCell ref="C4:C6"/>
  </mergeCells>
  <conditionalFormatting sqref="A67">
    <cfRule type="dataBar" priority="1">
      <dataBar>
        <cfvo type="min" val="0"/>
        <cfvo type="max" val="0"/>
        <color rgb="FF638EC6"/>
      </dataBar>
    </cfRule>
  </conditionalFormatting>
  <hyperlinks>
    <hyperlink ref="A68" r:id="rId1"/>
  </hyperlinks>
  <pageMargins left="0.7" right="0.7" top="0.75" bottom="0.75" header="0.3" footer="0.3"/>
  <pageSetup orientation="portrait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78"/>
  <sheetViews>
    <sheetView zoomScale="81" zoomScaleNormal="81" workbookViewId="0">
      <pane xSplit="2" ySplit="2" topLeftCell="C45" activePane="bottomRight" state="frozen"/>
      <selection pane="topRight" activeCell="C1" sqref="C1"/>
      <selection pane="bottomLeft" activeCell="A3" sqref="A3"/>
      <selection pane="bottomRight" activeCell="L75" sqref="L75"/>
    </sheetView>
  </sheetViews>
  <sheetFormatPr baseColWidth="10" defaultRowHeight="15"/>
  <cols>
    <col min="1" max="1" width="16.140625" customWidth="1"/>
    <col min="3" max="9" width="11.42578125" customWidth="1"/>
    <col min="10" max="10" width="9.7109375" customWidth="1"/>
  </cols>
  <sheetData>
    <row r="1" spans="1:22">
      <c r="A1" s="584" t="s">
        <v>91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</row>
    <row r="2" spans="1:22">
      <c r="A2" s="2" t="s">
        <v>6</v>
      </c>
      <c r="B2" s="2" t="s">
        <v>1</v>
      </c>
      <c r="C2" s="3">
        <v>1990</v>
      </c>
      <c r="D2" s="3">
        <v>1991</v>
      </c>
      <c r="E2" s="3">
        <v>1992</v>
      </c>
      <c r="F2" s="3">
        <v>1993</v>
      </c>
      <c r="G2" s="3">
        <v>1994</v>
      </c>
      <c r="H2" s="3">
        <v>1995</v>
      </c>
      <c r="I2" s="3">
        <v>1996</v>
      </c>
      <c r="J2" s="3">
        <v>1997</v>
      </c>
      <c r="K2" s="3">
        <v>1998</v>
      </c>
      <c r="L2" s="3">
        <v>1999</v>
      </c>
      <c r="M2" s="3">
        <v>2000</v>
      </c>
      <c r="N2" s="3">
        <v>2001</v>
      </c>
      <c r="O2" s="3">
        <v>2002</v>
      </c>
      <c r="P2" s="3">
        <v>2003</v>
      </c>
      <c r="Q2" s="3">
        <v>2004</v>
      </c>
      <c r="R2" s="3">
        <v>2005</v>
      </c>
      <c r="S2" s="3">
        <v>2006</v>
      </c>
      <c r="T2" s="3" t="s">
        <v>241</v>
      </c>
      <c r="U2" s="3">
        <v>2008</v>
      </c>
      <c r="V2" s="1"/>
    </row>
    <row r="3" spans="1:22" s="5" customFormat="1">
      <c r="A3" s="4" t="s">
        <v>66</v>
      </c>
      <c r="B3" s="4" t="s">
        <v>5</v>
      </c>
      <c r="C3" s="4">
        <v>16262</v>
      </c>
      <c r="D3" s="4">
        <v>45863</v>
      </c>
      <c r="E3" s="4">
        <v>25064</v>
      </c>
      <c r="F3" s="4">
        <v>26636</v>
      </c>
      <c r="G3" s="4">
        <v>59958</v>
      </c>
      <c r="H3" s="4">
        <v>105887</v>
      </c>
      <c r="I3" s="4">
        <v>178123</v>
      </c>
      <c r="J3" s="4">
        <v>136560</v>
      </c>
      <c r="K3" s="4">
        <v>132318</v>
      </c>
      <c r="L3" s="4">
        <v>156876</v>
      </c>
      <c r="M3" s="4">
        <v>180195</v>
      </c>
      <c r="N3" s="4">
        <v>244839</v>
      </c>
      <c r="O3" s="4">
        <v>325254</v>
      </c>
      <c r="P3" s="4">
        <v>603192</v>
      </c>
      <c r="Q3" s="4">
        <v>482345</v>
      </c>
      <c r="R3" s="4">
        <v>248471</v>
      </c>
      <c r="S3" s="4">
        <v>477028</v>
      </c>
      <c r="T3" s="4">
        <v>404474</v>
      </c>
      <c r="U3" s="4" t="s">
        <v>139</v>
      </c>
      <c r="V3" s="4"/>
    </row>
    <row r="4" spans="1:22" s="4" customFormat="1">
      <c r="A4" s="4" t="s">
        <v>34</v>
      </c>
      <c r="B4" s="4" t="s">
        <v>3</v>
      </c>
      <c r="C4" s="4">
        <v>159800</v>
      </c>
      <c r="D4" s="4">
        <v>194934</v>
      </c>
      <c r="E4" s="4">
        <v>293993</v>
      </c>
      <c r="F4" s="4">
        <v>268384</v>
      </c>
      <c r="G4" s="4">
        <v>259104</v>
      </c>
      <c r="H4" s="4">
        <v>306388</v>
      </c>
      <c r="I4" s="4">
        <v>426793</v>
      </c>
      <c r="J4" s="4">
        <v>273209</v>
      </c>
      <c r="K4" s="4">
        <v>257000</v>
      </c>
      <c r="L4" s="4">
        <v>462000</v>
      </c>
      <c r="M4" s="4">
        <v>321000</v>
      </c>
      <c r="N4" s="4">
        <v>543000</v>
      </c>
      <c r="O4" s="4">
        <v>633000</v>
      </c>
      <c r="P4" s="4">
        <v>800000</v>
      </c>
      <c r="Q4" s="4">
        <v>643000</v>
      </c>
      <c r="R4" s="4">
        <v>615000</v>
      </c>
      <c r="S4" s="4">
        <v>638071</v>
      </c>
      <c r="T4" s="4">
        <v>642000</v>
      </c>
      <c r="U4" s="186" t="s">
        <v>139</v>
      </c>
    </row>
    <row r="5" spans="1:22" s="4" customFormat="1">
      <c r="A5" s="4" t="s">
        <v>33</v>
      </c>
      <c r="B5" s="4" t="s">
        <v>3</v>
      </c>
      <c r="C5" s="4">
        <v>133063</v>
      </c>
      <c r="D5" s="4">
        <v>91792</v>
      </c>
      <c r="E5" s="4">
        <v>78980</v>
      </c>
      <c r="F5" s="4">
        <v>117160</v>
      </c>
      <c r="G5" s="4">
        <v>112396</v>
      </c>
      <c r="H5" s="4">
        <v>105815</v>
      </c>
      <c r="I5" s="4">
        <v>87501</v>
      </c>
      <c r="J5" s="4">
        <v>102874</v>
      </c>
      <c r="K5" s="4">
        <v>119000</v>
      </c>
      <c r="L5" s="4">
        <v>104000</v>
      </c>
      <c r="M5" s="4">
        <v>113000</v>
      </c>
      <c r="N5" s="4">
        <v>90000</v>
      </c>
      <c r="O5" s="4">
        <v>154000</v>
      </c>
      <c r="P5" s="4">
        <v>109000</v>
      </c>
      <c r="Q5" s="4">
        <v>45000</v>
      </c>
      <c r="R5" s="4">
        <v>23000</v>
      </c>
      <c r="S5" s="4">
        <v>65905</v>
      </c>
      <c r="T5" s="4">
        <v>70000</v>
      </c>
      <c r="U5" s="186" t="s">
        <v>139</v>
      </c>
    </row>
    <row r="6" spans="1:22" s="4" customFormat="1">
      <c r="A6" s="4" t="s">
        <v>12</v>
      </c>
      <c r="B6" s="4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186" t="s">
        <v>139</v>
      </c>
    </row>
    <row r="7" spans="1:22">
      <c r="A7" s="4" t="s">
        <v>35</v>
      </c>
      <c r="B7" s="4" t="s">
        <v>3</v>
      </c>
      <c r="C7" s="4">
        <v>1046</v>
      </c>
      <c r="D7" s="4">
        <v>14733</v>
      </c>
      <c r="E7" s="4">
        <v>6210</v>
      </c>
      <c r="F7" s="4">
        <v>0</v>
      </c>
      <c r="G7" s="4">
        <v>0</v>
      </c>
      <c r="H7" s="4">
        <v>26629</v>
      </c>
      <c r="I7" s="4">
        <v>132864</v>
      </c>
      <c r="J7" s="4">
        <v>140508</v>
      </c>
      <c r="K7" s="4">
        <v>81227</v>
      </c>
      <c r="L7" s="4">
        <v>112630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186" t="s">
        <v>139</v>
      </c>
    </row>
    <row r="8" spans="1:22">
      <c r="A8" s="4" t="s">
        <v>7</v>
      </c>
      <c r="B8" s="4" t="s">
        <v>3</v>
      </c>
      <c r="C8" s="4">
        <v>6127633</v>
      </c>
      <c r="D8" s="4">
        <v>6680195</v>
      </c>
      <c r="E8" s="4">
        <v>8098924</v>
      </c>
      <c r="F8" s="4">
        <v>6391000</v>
      </c>
      <c r="G8" s="4">
        <v>5373665</v>
      </c>
      <c r="H8" s="4">
        <v>6922636</v>
      </c>
      <c r="I8" s="4">
        <v>6772366</v>
      </c>
      <c r="J8" s="4">
        <v>7292999</v>
      </c>
      <c r="K8" s="4">
        <v>6804000</v>
      </c>
      <c r="L8" s="4">
        <v>8118000</v>
      </c>
      <c r="M8" s="4">
        <v>8203000</v>
      </c>
      <c r="N8" s="4">
        <v>10341000</v>
      </c>
      <c r="O8" s="4">
        <v>10471000</v>
      </c>
      <c r="P8" s="4">
        <v>8717000</v>
      </c>
      <c r="Q8" s="4">
        <v>8263000</v>
      </c>
      <c r="R8" s="4">
        <v>9242000</v>
      </c>
      <c r="S8" s="4">
        <v>10229000</v>
      </c>
      <c r="T8" s="4">
        <v>10709000</v>
      </c>
      <c r="U8" s="186" t="s">
        <v>139</v>
      </c>
    </row>
    <row r="9" spans="1:22">
      <c r="A9" s="4" t="s">
        <v>11</v>
      </c>
      <c r="B9" s="4" t="s">
        <v>3</v>
      </c>
      <c r="C9" s="4">
        <v>900</v>
      </c>
      <c r="D9" s="4">
        <v>0</v>
      </c>
      <c r="E9" s="4">
        <v>0</v>
      </c>
      <c r="F9" s="4">
        <v>0</v>
      </c>
      <c r="G9" s="4">
        <v>0</v>
      </c>
      <c r="H9" s="4">
        <v>64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186" t="s">
        <v>139</v>
      </c>
    </row>
    <row r="10" spans="1:22">
      <c r="A10" s="4" t="s">
        <v>39</v>
      </c>
      <c r="B10" s="4" t="s">
        <v>3</v>
      </c>
      <c r="C10" s="4">
        <v>352040</v>
      </c>
      <c r="D10" s="4">
        <v>292141</v>
      </c>
      <c r="E10" s="4">
        <v>253973</v>
      </c>
      <c r="F10" s="4">
        <v>370032</v>
      </c>
      <c r="G10" s="4">
        <v>420598</v>
      </c>
      <c r="H10" s="4">
        <v>374443</v>
      </c>
      <c r="I10" s="4">
        <v>340000</v>
      </c>
      <c r="J10" s="4">
        <v>455487</v>
      </c>
      <c r="K10" s="4">
        <v>362000</v>
      </c>
      <c r="L10" s="4">
        <v>471000</v>
      </c>
      <c r="M10" s="4">
        <v>529000</v>
      </c>
      <c r="N10" s="4">
        <v>719000</v>
      </c>
      <c r="O10" s="4">
        <v>701000</v>
      </c>
      <c r="P10" s="4">
        <v>726000</v>
      </c>
      <c r="Q10" s="4">
        <v>721000</v>
      </c>
      <c r="R10" s="4">
        <v>840000</v>
      </c>
      <c r="S10" s="4">
        <v>798077</v>
      </c>
      <c r="T10" s="4">
        <v>805000</v>
      </c>
      <c r="U10" s="186" t="s">
        <v>139</v>
      </c>
    </row>
    <row r="11" spans="1:22">
      <c r="A11" t="s">
        <v>20</v>
      </c>
      <c r="B11" t="s">
        <v>3</v>
      </c>
      <c r="C11">
        <v>780304</v>
      </c>
      <c r="D11">
        <v>991566</v>
      </c>
      <c r="E11">
        <v>1161885</v>
      </c>
      <c r="F11">
        <v>687440</v>
      </c>
      <c r="G11">
        <v>848532</v>
      </c>
      <c r="H11">
        <v>1056186</v>
      </c>
      <c r="I11">
        <v>920064</v>
      </c>
      <c r="J11">
        <v>636503</v>
      </c>
      <c r="K11">
        <v>975000</v>
      </c>
      <c r="L11">
        <v>1167000</v>
      </c>
      <c r="M11">
        <v>812000</v>
      </c>
      <c r="N11">
        <v>713000</v>
      </c>
      <c r="O11">
        <v>713000</v>
      </c>
      <c r="P11">
        <v>747000</v>
      </c>
      <c r="Q11">
        <v>609000</v>
      </c>
      <c r="R11">
        <v>802000</v>
      </c>
      <c r="S11">
        <v>633634</v>
      </c>
      <c r="T11">
        <v>803000</v>
      </c>
      <c r="U11" s="186" t="s">
        <v>139</v>
      </c>
    </row>
    <row r="12" spans="1:22">
      <c r="A12" t="s">
        <v>36</v>
      </c>
      <c r="B12" t="s">
        <v>3</v>
      </c>
      <c r="C12">
        <v>104693</v>
      </c>
      <c r="D12">
        <v>119055</v>
      </c>
      <c r="E12">
        <v>251723</v>
      </c>
      <c r="F12">
        <v>170376</v>
      </c>
      <c r="G12">
        <v>186427</v>
      </c>
      <c r="H12">
        <v>144825</v>
      </c>
      <c r="I12">
        <v>185626</v>
      </c>
      <c r="J12">
        <v>157060</v>
      </c>
      <c r="K12">
        <v>160000</v>
      </c>
      <c r="L12">
        <v>241000</v>
      </c>
      <c r="M12">
        <v>226000</v>
      </c>
      <c r="N12">
        <v>350000</v>
      </c>
      <c r="O12">
        <v>384000</v>
      </c>
      <c r="P12">
        <v>413000</v>
      </c>
      <c r="Q12">
        <v>490000</v>
      </c>
      <c r="R12">
        <v>431000</v>
      </c>
      <c r="S12">
        <v>532971</v>
      </c>
      <c r="T12">
        <v>420000</v>
      </c>
      <c r="U12" s="186" t="s">
        <v>139</v>
      </c>
    </row>
    <row r="13" spans="1:22">
      <c r="A13" t="s">
        <v>65</v>
      </c>
      <c r="B13" t="s">
        <v>3</v>
      </c>
      <c r="C13">
        <v>14723</v>
      </c>
      <c r="D13">
        <v>18951</v>
      </c>
      <c r="E13">
        <v>11301</v>
      </c>
      <c r="F13">
        <v>15489</v>
      </c>
      <c r="G13">
        <v>6142</v>
      </c>
      <c r="H13">
        <v>29792</v>
      </c>
      <c r="I13">
        <v>8730</v>
      </c>
      <c r="J13">
        <v>324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 s="186" t="s">
        <v>139</v>
      </c>
    </row>
    <row r="14" spans="1:22">
      <c r="A14" t="s">
        <v>92</v>
      </c>
      <c r="B14" t="s">
        <v>3</v>
      </c>
      <c r="C14">
        <v>1268772</v>
      </c>
      <c r="D14">
        <v>932621</v>
      </c>
      <c r="E14">
        <v>1104024</v>
      </c>
      <c r="F14">
        <v>1176066</v>
      </c>
      <c r="G14">
        <v>1375346</v>
      </c>
      <c r="H14">
        <v>1309486</v>
      </c>
      <c r="I14">
        <v>1387527</v>
      </c>
      <c r="J14">
        <v>1130585</v>
      </c>
      <c r="K14">
        <v>1537000</v>
      </c>
      <c r="L14">
        <v>570000</v>
      </c>
      <c r="M14">
        <v>818000</v>
      </c>
      <c r="N14">
        <v>990000</v>
      </c>
      <c r="O14">
        <v>1002000</v>
      </c>
      <c r="P14">
        <v>1029000</v>
      </c>
      <c r="Q14">
        <v>1043000</v>
      </c>
      <c r="R14">
        <v>691000</v>
      </c>
      <c r="S14">
        <v>1012000</v>
      </c>
      <c r="T14">
        <v>929000</v>
      </c>
      <c r="U14" s="186" t="s">
        <v>139</v>
      </c>
    </row>
    <row r="15" spans="1:22">
      <c r="A15" t="s">
        <v>93</v>
      </c>
      <c r="B15" t="s">
        <v>3</v>
      </c>
      <c r="C15">
        <v>1057800</v>
      </c>
      <c r="D15">
        <v>990000</v>
      </c>
      <c r="E15">
        <v>947083</v>
      </c>
      <c r="F15">
        <v>1019935</v>
      </c>
      <c r="G15">
        <v>721240</v>
      </c>
      <c r="H15">
        <v>934912</v>
      </c>
      <c r="I15">
        <v>1055900</v>
      </c>
      <c r="J15">
        <v>749498</v>
      </c>
      <c r="K15">
        <v>1255000</v>
      </c>
      <c r="L15">
        <v>763000</v>
      </c>
      <c r="M15">
        <v>1004000</v>
      </c>
      <c r="N15">
        <v>782000</v>
      </c>
      <c r="O15">
        <v>823000</v>
      </c>
      <c r="P15">
        <v>814000</v>
      </c>
      <c r="Q15">
        <v>781000</v>
      </c>
      <c r="R15">
        <v>889000</v>
      </c>
      <c r="S15">
        <v>912000</v>
      </c>
      <c r="T15">
        <v>909000</v>
      </c>
      <c r="U15" s="186" t="s">
        <v>139</v>
      </c>
    </row>
    <row r="16" spans="1:22">
      <c r="A16" t="s">
        <v>94</v>
      </c>
      <c r="B16" t="s">
        <v>3</v>
      </c>
      <c r="C16">
        <v>142934249</v>
      </c>
      <c r="D16">
        <v>150900835</v>
      </c>
      <c r="E16">
        <v>151161220</v>
      </c>
      <c r="F16">
        <v>162444033</v>
      </c>
      <c r="G16">
        <v>137958334</v>
      </c>
      <c r="H16">
        <v>119984769</v>
      </c>
      <c r="I16">
        <v>135155957</v>
      </c>
      <c r="J16">
        <v>145375270</v>
      </c>
      <c r="K16">
        <v>107592000</v>
      </c>
      <c r="L16">
        <v>98157000</v>
      </c>
      <c r="M16">
        <v>99443000</v>
      </c>
      <c r="N16">
        <v>106498000</v>
      </c>
      <c r="O16">
        <v>113614000</v>
      </c>
      <c r="P16">
        <v>110654000</v>
      </c>
      <c r="Q16">
        <v>122130000</v>
      </c>
      <c r="R16">
        <v>108295000</v>
      </c>
      <c r="S16">
        <v>103923000</v>
      </c>
      <c r="T16">
        <v>106348000</v>
      </c>
      <c r="U16" s="186" t="s">
        <v>139</v>
      </c>
    </row>
    <row r="17" spans="1:21">
      <c r="A17" t="s">
        <v>13</v>
      </c>
      <c r="B17" t="s">
        <v>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195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s="186" t="s">
        <v>139</v>
      </c>
    </row>
    <row r="18" spans="1:21">
      <c r="A18" t="s">
        <v>37</v>
      </c>
      <c r="B18" t="s">
        <v>3</v>
      </c>
      <c r="C18">
        <v>356125</v>
      </c>
      <c r="D18">
        <v>378354</v>
      </c>
      <c r="E18">
        <v>482661</v>
      </c>
      <c r="F18">
        <v>549999</v>
      </c>
      <c r="G18">
        <v>468225</v>
      </c>
      <c r="H18">
        <v>577327</v>
      </c>
      <c r="I18">
        <v>568599</v>
      </c>
      <c r="J18">
        <v>530663</v>
      </c>
      <c r="K18">
        <v>532000</v>
      </c>
      <c r="L18">
        <v>869000</v>
      </c>
      <c r="M18">
        <v>697000</v>
      </c>
      <c r="N18">
        <v>908000</v>
      </c>
      <c r="O18">
        <v>940000</v>
      </c>
      <c r="P18">
        <v>959000</v>
      </c>
      <c r="Q18">
        <v>817000</v>
      </c>
      <c r="R18">
        <v>1020000</v>
      </c>
      <c r="S18">
        <v>946981</v>
      </c>
      <c r="T18">
        <v>1058000</v>
      </c>
      <c r="U18" s="186" t="s">
        <v>139</v>
      </c>
    </row>
    <row r="19" spans="1:21">
      <c r="A19" t="s">
        <v>38</v>
      </c>
      <c r="B19" t="s">
        <v>3</v>
      </c>
      <c r="C19">
        <v>19590</v>
      </c>
      <c r="D19">
        <v>58029</v>
      </c>
      <c r="E19">
        <v>15475</v>
      </c>
      <c r="F19">
        <v>9726</v>
      </c>
      <c r="G19">
        <v>7001</v>
      </c>
      <c r="H19">
        <v>8573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 s="186" t="s">
        <v>139</v>
      </c>
    </row>
    <row r="20" spans="1:21">
      <c r="A20" t="s">
        <v>51</v>
      </c>
      <c r="B20" t="s">
        <v>5</v>
      </c>
      <c r="C20">
        <v>259</v>
      </c>
      <c r="D20">
        <v>77</v>
      </c>
      <c r="E20">
        <v>0</v>
      </c>
      <c r="F20">
        <v>0</v>
      </c>
      <c r="G20">
        <v>0</v>
      </c>
      <c r="H20">
        <v>0</v>
      </c>
      <c r="I20">
        <v>26432</v>
      </c>
      <c r="J20">
        <v>48228</v>
      </c>
      <c r="K20">
        <v>44444</v>
      </c>
      <c r="L20">
        <v>52949</v>
      </c>
      <c r="M20">
        <v>63918</v>
      </c>
      <c r="N20">
        <v>129133</v>
      </c>
      <c r="O20">
        <v>108248</v>
      </c>
      <c r="P20">
        <v>192068</v>
      </c>
      <c r="Q20">
        <v>159199</v>
      </c>
      <c r="R20">
        <v>193332</v>
      </c>
      <c r="S20">
        <v>60881</v>
      </c>
      <c r="T20">
        <v>74157</v>
      </c>
      <c r="U20" s="186" t="s">
        <v>139</v>
      </c>
    </row>
    <row r="21" spans="1:21">
      <c r="A21" t="s">
        <v>42</v>
      </c>
      <c r="B21" t="s">
        <v>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63285</v>
      </c>
      <c r="L21">
        <v>98450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 s="186" t="s">
        <v>139</v>
      </c>
    </row>
    <row r="22" spans="1:21">
      <c r="A22" s="185" t="s">
        <v>564</v>
      </c>
      <c r="B22" t="s">
        <v>565</v>
      </c>
      <c r="C22">
        <v>162983</v>
      </c>
      <c r="D22">
        <v>169621</v>
      </c>
      <c r="E22">
        <v>247182</v>
      </c>
      <c r="F22">
        <v>245060</v>
      </c>
      <c r="G22">
        <v>211051</v>
      </c>
      <c r="H22">
        <v>268211</v>
      </c>
      <c r="I22">
        <v>231891</v>
      </c>
      <c r="J22">
        <v>340729</v>
      </c>
      <c r="K22">
        <v>267000</v>
      </c>
      <c r="L22">
        <v>271000</v>
      </c>
      <c r="M22">
        <v>250000</v>
      </c>
      <c r="N22">
        <v>248000</v>
      </c>
      <c r="O22">
        <v>253000</v>
      </c>
      <c r="P22">
        <v>270000</v>
      </c>
      <c r="Q22">
        <v>233000</v>
      </c>
      <c r="R22">
        <v>135000</v>
      </c>
      <c r="S22">
        <v>136084</v>
      </c>
      <c r="T22">
        <v>140000</v>
      </c>
      <c r="U22" s="186" t="s">
        <v>139</v>
      </c>
    </row>
    <row r="23" spans="1:21">
      <c r="A23" t="s">
        <v>14</v>
      </c>
      <c r="B23" t="s">
        <v>3</v>
      </c>
      <c r="C23">
        <v>410052</v>
      </c>
      <c r="D23">
        <v>1046531</v>
      </c>
      <c r="E23">
        <v>569281</v>
      </c>
      <c r="F23">
        <v>540482</v>
      </c>
      <c r="G23">
        <v>469879</v>
      </c>
      <c r="H23">
        <v>670025</v>
      </c>
      <c r="I23">
        <v>369376</v>
      </c>
      <c r="J23">
        <v>335628</v>
      </c>
      <c r="K23">
        <v>443000</v>
      </c>
      <c r="L23">
        <v>510000</v>
      </c>
      <c r="M23">
        <v>561000</v>
      </c>
      <c r="N23">
        <v>443000</v>
      </c>
      <c r="O23">
        <v>585000</v>
      </c>
      <c r="P23">
        <v>591000</v>
      </c>
      <c r="Q23">
        <v>491000</v>
      </c>
      <c r="R23">
        <v>396000</v>
      </c>
      <c r="S23">
        <v>534461</v>
      </c>
      <c r="T23">
        <v>429000</v>
      </c>
      <c r="U23" s="186" t="s">
        <v>139</v>
      </c>
    </row>
    <row r="24" spans="1:21">
      <c r="A24" t="s">
        <v>52</v>
      </c>
      <c r="B24" t="s">
        <v>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 s="186" t="s">
        <v>139</v>
      </c>
    </row>
    <row r="25" spans="1:21">
      <c r="A25" t="s">
        <v>30</v>
      </c>
      <c r="B25" t="s">
        <v>563</v>
      </c>
      <c r="C25">
        <v>9125934</v>
      </c>
      <c r="D25">
        <v>8886377</v>
      </c>
      <c r="E25">
        <v>16897303</v>
      </c>
      <c r="F25">
        <v>18788225</v>
      </c>
      <c r="G25">
        <v>18290929</v>
      </c>
      <c r="H25">
        <v>14740074</v>
      </c>
      <c r="I25">
        <v>16071006</v>
      </c>
      <c r="J25">
        <v>15894909</v>
      </c>
      <c r="K25">
        <v>13054000</v>
      </c>
      <c r="L25">
        <v>17638000</v>
      </c>
      <c r="M25">
        <v>17242000</v>
      </c>
      <c r="N25">
        <v>18045000</v>
      </c>
      <c r="O25">
        <v>20530000</v>
      </c>
      <c r="P25">
        <v>21023000</v>
      </c>
      <c r="Q25">
        <v>19120000</v>
      </c>
      <c r="R25">
        <v>22201000</v>
      </c>
      <c r="S25">
        <v>20446774</v>
      </c>
      <c r="T25">
        <v>20237000</v>
      </c>
      <c r="U25" s="186" t="s">
        <v>139</v>
      </c>
    </row>
    <row r="26" spans="1:21">
      <c r="A26" t="s">
        <v>16</v>
      </c>
      <c r="B26" t="s">
        <v>3</v>
      </c>
      <c r="C26">
        <v>7729</v>
      </c>
      <c r="D26">
        <v>11301</v>
      </c>
      <c r="E26">
        <v>14470</v>
      </c>
      <c r="F26">
        <v>19549</v>
      </c>
      <c r="G26">
        <v>26295</v>
      </c>
      <c r="H26">
        <v>31553</v>
      </c>
      <c r="I26">
        <v>23709</v>
      </c>
      <c r="J26">
        <v>46886</v>
      </c>
      <c r="K26">
        <v>21000</v>
      </c>
      <c r="L26">
        <v>11000</v>
      </c>
      <c r="M26">
        <v>10000</v>
      </c>
      <c r="N26">
        <v>9000</v>
      </c>
      <c r="O26">
        <v>11000</v>
      </c>
      <c r="P26">
        <v>13000</v>
      </c>
      <c r="Q26">
        <v>16000</v>
      </c>
      <c r="R26">
        <v>9000</v>
      </c>
      <c r="S26">
        <v>10628</v>
      </c>
      <c r="T26">
        <v>6000</v>
      </c>
      <c r="U26" s="186" t="s">
        <v>139</v>
      </c>
    </row>
    <row r="27" spans="1:21">
      <c r="A27" t="s">
        <v>17</v>
      </c>
      <c r="B27" t="s">
        <v>3</v>
      </c>
      <c r="C27">
        <v>46519</v>
      </c>
      <c r="D27">
        <v>67142</v>
      </c>
      <c r="E27">
        <v>81235</v>
      </c>
      <c r="F27">
        <v>73871</v>
      </c>
      <c r="G27">
        <v>83319</v>
      </c>
      <c r="H27">
        <v>53290</v>
      </c>
      <c r="I27">
        <v>52975</v>
      </c>
      <c r="J27">
        <v>103736</v>
      </c>
      <c r="K27">
        <v>50000</v>
      </c>
      <c r="L27">
        <v>73000</v>
      </c>
      <c r="M27">
        <v>94000</v>
      </c>
      <c r="N27">
        <v>95000</v>
      </c>
      <c r="O27">
        <v>84000</v>
      </c>
      <c r="P27">
        <v>115000</v>
      </c>
      <c r="Q27">
        <v>163000</v>
      </c>
      <c r="R27">
        <v>139000</v>
      </c>
      <c r="S27">
        <v>226293</v>
      </c>
      <c r="T27">
        <v>180000</v>
      </c>
      <c r="U27" s="186" t="s">
        <v>139</v>
      </c>
    </row>
    <row r="28" spans="1:21">
      <c r="A28" t="s">
        <v>15</v>
      </c>
      <c r="B28" t="s">
        <v>3</v>
      </c>
      <c r="C28">
        <v>695353</v>
      </c>
      <c r="D28">
        <v>639983</v>
      </c>
      <c r="E28">
        <v>721891</v>
      </c>
      <c r="F28">
        <v>756623</v>
      </c>
      <c r="G28">
        <v>711379</v>
      </c>
      <c r="H28">
        <v>723685</v>
      </c>
      <c r="I28">
        <v>701287</v>
      </c>
      <c r="J28">
        <v>987846</v>
      </c>
      <c r="K28">
        <v>462000</v>
      </c>
      <c r="L28">
        <v>485000</v>
      </c>
      <c r="M28">
        <v>382000</v>
      </c>
      <c r="N28">
        <v>562000</v>
      </c>
      <c r="O28">
        <v>552000</v>
      </c>
      <c r="P28">
        <v>512000</v>
      </c>
      <c r="Q28">
        <v>324000</v>
      </c>
      <c r="R28">
        <v>354000</v>
      </c>
      <c r="S28">
        <v>401775</v>
      </c>
      <c r="T28">
        <v>443000</v>
      </c>
      <c r="U28" s="186" t="s">
        <v>139</v>
      </c>
    </row>
    <row r="29" spans="1:21">
      <c r="A29" t="s">
        <v>64</v>
      </c>
      <c r="B29" t="s">
        <v>3</v>
      </c>
      <c r="C29">
        <v>10016</v>
      </c>
      <c r="D29">
        <v>6492</v>
      </c>
      <c r="E29">
        <v>1794</v>
      </c>
      <c r="F29">
        <v>273</v>
      </c>
      <c r="G29">
        <v>512</v>
      </c>
      <c r="H29">
        <v>4123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186" t="s">
        <v>139</v>
      </c>
    </row>
    <row r="30" spans="1:21">
      <c r="A30" t="s">
        <v>53</v>
      </c>
      <c r="B30" t="s">
        <v>5</v>
      </c>
      <c r="C30">
        <v>789673</v>
      </c>
      <c r="D30">
        <v>413112</v>
      </c>
      <c r="E30">
        <v>853738</v>
      </c>
      <c r="F30">
        <v>2241656</v>
      </c>
      <c r="G30">
        <v>737583</v>
      </c>
      <c r="H30">
        <v>1271133</v>
      </c>
      <c r="I30">
        <v>140379</v>
      </c>
      <c r="J30">
        <v>96094</v>
      </c>
      <c r="K30">
        <v>34759</v>
      </c>
      <c r="L30">
        <v>36921</v>
      </c>
      <c r="M30">
        <v>77914</v>
      </c>
      <c r="N30">
        <v>140359</v>
      </c>
      <c r="O30">
        <v>150606</v>
      </c>
      <c r="P30">
        <v>139429</v>
      </c>
      <c r="Q30">
        <v>107211</v>
      </c>
      <c r="R30">
        <v>149966</v>
      </c>
      <c r="S30">
        <v>129249</v>
      </c>
      <c r="T30">
        <v>189805</v>
      </c>
      <c r="U30" s="186" t="s">
        <v>139</v>
      </c>
    </row>
    <row r="31" spans="1:21">
      <c r="A31" t="s">
        <v>40</v>
      </c>
      <c r="B31" t="s">
        <v>5</v>
      </c>
      <c r="C31">
        <v>8573</v>
      </c>
      <c r="D31">
        <v>3820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24988</v>
      </c>
      <c r="L31">
        <v>48958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86" t="s">
        <v>139</v>
      </c>
    </row>
    <row r="32" spans="1:21">
      <c r="A32" t="s">
        <v>54</v>
      </c>
      <c r="B32" t="s">
        <v>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186" t="s">
        <v>139</v>
      </c>
    </row>
    <row r="33" spans="1:21">
      <c r="A33" t="s">
        <v>8</v>
      </c>
      <c r="B33" t="s">
        <v>3</v>
      </c>
      <c r="C33" s="7">
        <v>875119</v>
      </c>
      <c r="D33" s="7">
        <v>952577</v>
      </c>
      <c r="E33" s="7">
        <v>1017513</v>
      </c>
      <c r="F33" s="7">
        <v>895236</v>
      </c>
      <c r="G33" s="7">
        <v>621430</v>
      </c>
      <c r="H33" s="7">
        <v>1035009</v>
      </c>
      <c r="I33" s="7">
        <v>888627</v>
      </c>
      <c r="J33" s="7">
        <v>746833</v>
      </c>
      <c r="K33" s="7">
        <v>817000</v>
      </c>
      <c r="L33" s="7">
        <v>668000</v>
      </c>
      <c r="M33" s="7">
        <v>527000</v>
      </c>
      <c r="N33" s="7">
        <v>805000</v>
      </c>
      <c r="O33">
        <v>667000</v>
      </c>
      <c r="P33">
        <v>970000</v>
      </c>
      <c r="Q33">
        <v>831000</v>
      </c>
      <c r="R33">
        <v>775000</v>
      </c>
      <c r="S33">
        <v>681199</v>
      </c>
      <c r="T33">
        <v>649000</v>
      </c>
      <c r="U33" s="186" t="s">
        <v>139</v>
      </c>
    </row>
    <row r="34" spans="1:21">
      <c r="A34" t="s">
        <v>18</v>
      </c>
      <c r="B34" t="s">
        <v>3</v>
      </c>
      <c r="C34">
        <v>91890</v>
      </c>
      <c r="D34">
        <v>108065</v>
      </c>
      <c r="E34">
        <v>155922</v>
      </c>
      <c r="F34">
        <v>11413</v>
      </c>
      <c r="G34">
        <v>17070</v>
      </c>
      <c r="H34">
        <v>61036</v>
      </c>
      <c r="I34">
        <v>61607</v>
      </c>
      <c r="J34">
        <v>38887</v>
      </c>
      <c r="K34">
        <v>142000</v>
      </c>
      <c r="L34">
        <v>117000</v>
      </c>
      <c r="M34">
        <v>50000</v>
      </c>
      <c r="N34">
        <v>61000</v>
      </c>
      <c r="O34">
        <v>76000</v>
      </c>
      <c r="P34">
        <v>55000</v>
      </c>
      <c r="Q34">
        <v>63000</v>
      </c>
      <c r="R34">
        <v>65000</v>
      </c>
      <c r="S34">
        <v>55609</v>
      </c>
      <c r="T34">
        <v>69000</v>
      </c>
      <c r="U34" s="186" t="s">
        <v>139</v>
      </c>
    </row>
    <row r="35" spans="1:21">
      <c r="A35" t="s">
        <v>21</v>
      </c>
      <c r="B35" t="s">
        <v>3</v>
      </c>
      <c r="C35">
        <v>1605</v>
      </c>
      <c r="D35">
        <v>1715</v>
      </c>
      <c r="E35">
        <v>1708</v>
      </c>
      <c r="F35">
        <v>0</v>
      </c>
      <c r="G35">
        <v>0</v>
      </c>
      <c r="H35">
        <v>1558</v>
      </c>
      <c r="I35">
        <v>186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 s="186" t="s">
        <v>139</v>
      </c>
    </row>
    <row r="36" spans="1:21">
      <c r="A36" t="s">
        <v>55</v>
      </c>
      <c r="B36" t="s">
        <v>5</v>
      </c>
      <c r="C36">
        <v>57075</v>
      </c>
      <c r="D36">
        <v>150086</v>
      </c>
      <c r="E36">
        <v>28097</v>
      </c>
      <c r="F36">
        <v>22</v>
      </c>
      <c r="G36">
        <v>0</v>
      </c>
      <c r="H36">
        <v>8876</v>
      </c>
      <c r="I36">
        <v>24930</v>
      </c>
      <c r="J36">
        <v>50512</v>
      </c>
      <c r="K36">
        <v>34894</v>
      </c>
      <c r="L36">
        <v>36385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 s="186" t="s">
        <v>139</v>
      </c>
    </row>
    <row r="37" spans="1:21">
      <c r="A37" t="s">
        <v>41</v>
      </c>
      <c r="B37" t="s">
        <v>3</v>
      </c>
      <c r="C37">
        <v>40114</v>
      </c>
      <c r="D37">
        <v>58293</v>
      </c>
      <c r="E37">
        <v>119940</v>
      </c>
      <c r="F37">
        <v>64164</v>
      </c>
      <c r="G37">
        <v>73637</v>
      </c>
      <c r="H37">
        <v>53920</v>
      </c>
      <c r="I37">
        <v>51311</v>
      </c>
      <c r="J37">
        <v>102620</v>
      </c>
      <c r="K37">
        <v>59602</v>
      </c>
      <c r="L37">
        <v>66200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186" t="s">
        <v>139</v>
      </c>
    </row>
    <row r="38" spans="1:21">
      <c r="A38" t="s">
        <v>22</v>
      </c>
      <c r="B38" t="s">
        <v>3</v>
      </c>
      <c r="C38">
        <v>125067</v>
      </c>
      <c r="D38">
        <v>169100</v>
      </c>
      <c r="E38">
        <v>181742</v>
      </c>
      <c r="F38">
        <v>144978</v>
      </c>
      <c r="G38">
        <v>146723</v>
      </c>
      <c r="H38">
        <v>238006</v>
      </c>
      <c r="I38">
        <v>318110</v>
      </c>
      <c r="J38">
        <v>234047</v>
      </c>
      <c r="K38">
        <v>285000</v>
      </c>
      <c r="L38">
        <v>244000</v>
      </c>
      <c r="M38">
        <v>299000</v>
      </c>
      <c r="N38">
        <v>398000</v>
      </c>
      <c r="O38">
        <v>486000</v>
      </c>
      <c r="P38">
        <v>544000</v>
      </c>
      <c r="Q38">
        <v>361000</v>
      </c>
      <c r="R38">
        <v>339000</v>
      </c>
      <c r="S38">
        <v>552382</v>
      </c>
      <c r="T38">
        <v>606000</v>
      </c>
      <c r="U38" s="186" t="s">
        <v>139</v>
      </c>
    </row>
    <row r="39" spans="1:21">
      <c r="A39" t="s">
        <v>56</v>
      </c>
      <c r="B39" t="s">
        <v>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220261</v>
      </c>
      <c r="J39">
        <v>872420</v>
      </c>
      <c r="K39">
        <v>355391</v>
      </c>
      <c r="L39">
        <v>361365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 s="186" t="s">
        <v>139</v>
      </c>
    </row>
    <row r="40" spans="1:21">
      <c r="A40" t="s">
        <v>23</v>
      </c>
      <c r="B40" t="s">
        <v>3</v>
      </c>
      <c r="C40">
        <v>670937</v>
      </c>
      <c r="D40">
        <v>653224</v>
      </c>
      <c r="E40">
        <v>763518</v>
      </c>
      <c r="F40">
        <v>458379</v>
      </c>
      <c r="G40">
        <v>514014</v>
      </c>
      <c r="H40">
        <v>804114</v>
      </c>
      <c r="I40">
        <v>515173</v>
      </c>
      <c r="J40">
        <v>490472</v>
      </c>
      <c r="K40">
        <v>375000</v>
      </c>
      <c r="L40">
        <v>646000</v>
      </c>
      <c r="M40">
        <v>549000</v>
      </c>
      <c r="N40">
        <v>1426000</v>
      </c>
      <c r="O40">
        <v>1071000</v>
      </c>
      <c r="P40">
        <v>1087000</v>
      </c>
      <c r="Q40">
        <v>811000</v>
      </c>
      <c r="R40">
        <v>1049000</v>
      </c>
      <c r="S40">
        <v>933360</v>
      </c>
      <c r="T40">
        <v>921000</v>
      </c>
      <c r="U40" s="186" t="s">
        <v>139</v>
      </c>
    </row>
    <row r="41" spans="1:21">
      <c r="A41" t="s">
        <v>43</v>
      </c>
      <c r="B41" t="s">
        <v>3</v>
      </c>
      <c r="C41">
        <v>33095</v>
      </c>
      <c r="D41">
        <v>37913</v>
      </c>
      <c r="E41">
        <v>75985</v>
      </c>
      <c r="F41">
        <v>51103</v>
      </c>
      <c r="G41">
        <v>81296</v>
      </c>
      <c r="H41">
        <v>76472</v>
      </c>
      <c r="I41">
        <v>98651</v>
      </c>
      <c r="J41">
        <v>243800</v>
      </c>
      <c r="K41">
        <v>122613</v>
      </c>
      <c r="L41">
        <v>162774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186" t="s">
        <v>139</v>
      </c>
    </row>
    <row r="42" spans="1:21">
      <c r="A42" t="s">
        <v>58</v>
      </c>
      <c r="B42" t="s">
        <v>5</v>
      </c>
      <c r="C42">
        <v>24834</v>
      </c>
      <c r="D42">
        <v>19955</v>
      </c>
      <c r="E42">
        <v>30446</v>
      </c>
      <c r="F42">
        <v>35879</v>
      </c>
      <c r="G42">
        <v>63793</v>
      </c>
      <c r="H42">
        <v>51169</v>
      </c>
      <c r="I42">
        <v>39754</v>
      </c>
      <c r="J42">
        <v>77952</v>
      </c>
      <c r="K42">
        <v>27825</v>
      </c>
      <c r="L42">
        <v>31979</v>
      </c>
      <c r="M42">
        <v>28386</v>
      </c>
      <c r="N42">
        <v>60345</v>
      </c>
      <c r="O42">
        <v>47875</v>
      </c>
      <c r="P42">
        <v>42875</v>
      </c>
      <c r="Q42">
        <v>40838</v>
      </c>
      <c r="R42">
        <v>28073</v>
      </c>
      <c r="S42">
        <v>31139</v>
      </c>
      <c r="T42">
        <v>40385</v>
      </c>
      <c r="U42" s="186" t="s">
        <v>139</v>
      </c>
    </row>
    <row r="43" spans="1:21">
      <c r="A43" t="s">
        <v>31</v>
      </c>
      <c r="B43" t="s">
        <v>5</v>
      </c>
      <c r="C43">
        <v>1165632</v>
      </c>
      <c r="D43">
        <v>1430458</v>
      </c>
      <c r="E43">
        <v>1220991</v>
      </c>
      <c r="F43">
        <v>1547469</v>
      </c>
      <c r="G43">
        <v>1060021</v>
      </c>
      <c r="H43">
        <v>1188832</v>
      </c>
      <c r="I43">
        <v>1130215</v>
      </c>
      <c r="J43">
        <v>1075965</v>
      </c>
      <c r="K43">
        <v>1054000</v>
      </c>
      <c r="L43">
        <v>857000</v>
      </c>
      <c r="M43">
        <v>1241000</v>
      </c>
      <c r="N43">
        <v>1256000</v>
      </c>
      <c r="O43">
        <v>1207000</v>
      </c>
      <c r="P43">
        <v>1294000</v>
      </c>
      <c r="Q43">
        <v>1162000</v>
      </c>
      <c r="R43">
        <v>1550000</v>
      </c>
      <c r="S43">
        <v>2028066</v>
      </c>
      <c r="T43">
        <v>1886000</v>
      </c>
      <c r="U43" s="186" t="s">
        <v>139</v>
      </c>
    </row>
    <row r="44" spans="1:21">
      <c r="A44" t="s">
        <v>44</v>
      </c>
      <c r="B44" t="s">
        <v>3</v>
      </c>
      <c r="C44">
        <v>6958</v>
      </c>
      <c r="D44">
        <v>25587</v>
      </c>
      <c r="E44">
        <v>12011</v>
      </c>
      <c r="F44">
        <v>30367</v>
      </c>
      <c r="G44">
        <v>30048</v>
      </c>
      <c r="H44">
        <v>62266</v>
      </c>
      <c r="I44">
        <v>26241</v>
      </c>
      <c r="J44">
        <v>26768</v>
      </c>
      <c r="K44">
        <v>11</v>
      </c>
      <c r="L44">
        <v>3700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186" t="s">
        <v>139</v>
      </c>
    </row>
    <row r="45" spans="1:21">
      <c r="A45" t="s">
        <v>45</v>
      </c>
      <c r="B45" t="s">
        <v>3</v>
      </c>
      <c r="C45">
        <v>194539</v>
      </c>
      <c r="D45">
        <v>95966</v>
      </c>
      <c r="E45">
        <v>153709</v>
      </c>
      <c r="F45">
        <v>99382</v>
      </c>
      <c r="G45">
        <v>151726</v>
      </c>
      <c r="H45">
        <v>150051</v>
      </c>
      <c r="I45">
        <v>153995</v>
      </c>
      <c r="J45">
        <v>241426</v>
      </c>
      <c r="K45">
        <v>131608</v>
      </c>
      <c r="L45">
        <v>139959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 s="186" t="s">
        <v>139</v>
      </c>
    </row>
    <row r="46" spans="1:21">
      <c r="A46" t="s">
        <v>46</v>
      </c>
      <c r="B46" t="s">
        <v>5</v>
      </c>
      <c r="C46">
        <v>16027</v>
      </c>
      <c r="D46">
        <v>19248</v>
      </c>
      <c r="E46">
        <v>50622</v>
      </c>
      <c r="F46">
        <v>17390</v>
      </c>
      <c r="G46">
        <v>17180</v>
      </c>
      <c r="H46">
        <v>25825</v>
      </c>
      <c r="I46">
        <v>24579</v>
      </c>
      <c r="J46">
        <v>40666</v>
      </c>
      <c r="K46">
        <v>17987</v>
      </c>
      <c r="L46">
        <v>35870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 s="186" t="s">
        <v>139</v>
      </c>
    </row>
    <row r="47" spans="1:21">
      <c r="A47" t="s">
        <v>32</v>
      </c>
      <c r="B47" t="s">
        <v>4</v>
      </c>
      <c r="C47">
        <v>12789</v>
      </c>
      <c r="D47">
        <v>26463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 s="186" t="s">
        <v>139</v>
      </c>
    </row>
    <row r="48" spans="1:21">
      <c r="A48" t="s">
        <v>62</v>
      </c>
      <c r="B48" t="s">
        <v>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600</v>
      </c>
      <c r="J48">
        <v>242720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 s="186" t="s">
        <v>139</v>
      </c>
    </row>
    <row r="49" spans="1:21">
      <c r="A49" t="s">
        <v>57</v>
      </c>
      <c r="B49" t="s">
        <v>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 s="186" t="s">
        <v>139</v>
      </c>
    </row>
    <row r="50" spans="1:21">
      <c r="A50" t="s">
        <v>63</v>
      </c>
      <c r="B50" t="s">
        <v>3</v>
      </c>
      <c r="C50">
        <v>1067</v>
      </c>
      <c r="D50">
        <v>4108</v>
      </c>
      <c r="E50">
        <v>0</v>
      </c>
      <c r="F50">
        <v>0</v>
      </c>
      <c r="G50">
        <v>0</v>
      </c>
      <c r="H50">
        <v>45447</v>
      </c>
      <c r="I50">
        <v>9608</v>
      </c>
      <c r="J50">
        <v>17492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 s="186" t="s">
        <v>139</v>
      </c>
    </row>
    <row r="51" spans="1:21">
      <c r="A51" t="s">
        <v>9</v>
      </c>
      <c r="B51" t="s">
        <v>3</v>
      </c>
      <c r="C51" s="7">
        <v>462053</v>
      </c>
      <c r="D51" s="7">
        <v>365862</v>
      </c>
      <c r="E51" s="7">
        <v>382443</v>
      </c>
      <c r="F51" s="7">
        <v>333772</v>
      </c>
      <c r="G51" s="7">
        <v>276423</v>
      </c>
      <c r="H51" s="7">
        <v>427804</v>
      </c>
      <c r="I51" s="7">
        <v>279659</v>
      </c>
      <c r="J51" s="7">
        <v>479556</v>
      </c>
      <c r="K51" s="7">
        <v>178000</v>
      </c>
      <c r="L51" s="7">
        <v>173000</v>
      </c>
      <c r="M51" s="7">
        <v>106000</v>
      </c>
      <c r="N51" s="7">
        <v>278000</v>
      </c>
      <c r="O51">
        <v>114000</v>
      </c>
      <c r="P51">
        <v>87000</v>
      </c>
      <c r="Q51">
        <v>124000</v>
      </c>
      <c r="R51">
        <v>42000</v>
      </c>
      <c r="S51">
        <v>13639</v>
      </c>
      <c r="T51">
        <v>32000</v>
      </c>
      <c r="U51" s="186" t="s">
        <v>139</v>
      </c>
    </row>
    <row r="52" spans="1:21">
      <c r="A52" t="s">
        <v>10</v>
      </c>
      <c r="B52" t="s">
        <v>3</v>
      </c>
      <c r="C52">
        <v>0</v>
      </c>
      <c r="D52">
        <v>13</v>
      </c>
      <c r="E52">
        <v>465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 s="186" t="s">
        <v>139</v>
      </c>
    </row>
    <row r="53" spans="1:21">
      <c r="A53" t="s">
        <v>95</v>
      </c>
      <c r="B53" t="s">
        <v>3</v>
      </c>
      <c r="C53">
        <v>258000</v>
      </c>
      <c r="D53">
        <v>407100</v>
      </c>
      <c r="E53">
        <v>352200</v>
      </c>
      <c r="F53">
        <v>259274</v>
      </c>
      <c r="G53">
        <v>297439</v>
      </c>
      <c r="H53">
        <v>462111</v>
      </c>
      <c r="I53">
        <v>530300</v>
      </c>
      <c r="J53">
        <v>592550</v>
      </c>
      <c r="K53">
        <v>957000</v>
      </c>
      <c r="L53">
        <v>378000</v>
      </c>
      <c r="M53">
        <v>75000</v>
      </c>
      <c r="N53">
        <v>101000</v>
      </c>
      <c r="O53">
        <v>102000</v>
      </c>
      <c r="P53">
        <v>167000</v>
      </c>
      <c r="Q53">
        <v>176000</v>
      </c>
      <c r="R53">
        <v>222000</v>
      </c>
      <c r="S53">
        <v>214000</v>
      </c>
      <c r="T53">
        <v>284000</v>
      </c>
      <c r="U53" s="186" t="s">
        <v>139</v>
      </c>
    </row>
    <row r="54" spans="1:21">
      <c r="A54" t="s">
        <v>47</v>
      </c>
      <c r="B54" t="s">
        <v>5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24310</v>
      </c>
      <c r="J54">
        <v>63920</v>
      </c>
      <c r="K54">
        <v>22252</v>
      </c>
      <c r="L54">
        <v>33606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186" t="s">
        <v>139</v>
      </c>
    </row>
    <row r="55" spans="1:21">
      <c r="A55" t="s">
        <v>49</v>
      </c>
      <c r="B55" t="s">
        <v>3</v>
      </c>
      <c r="C55">
        <v>142403</v>
      </c>
      <c r="D55">
        <v>137421</v>
      </c>
      <c r="E55">
        <v>177374</v>
      </c>
      <c r="F55">
        <v>308032</v>
      </c>
      <c r="G55">
        <v>185204</v>
      </c>
      <c r="H55">
        <v>131135</v>
      </c>
      <c r="I55">
        <v>328182</v>
      </c>
      <c r="J55">
        <v>137858</v>
      </c>
      <c r="K55">
        <v>179000</v>
      </c>
      <c r="L55">
        <v>302000</v>
      </c>
      <c r="M55">
        <v>252000</v>
      </c>
      <c r="N55">
        <v>326000</v>
      </c>
      <c r="O55">
        <v>382000</v>
      </c>
      <c r="P55">
        <v>435000</v>
      </c>
      <c r="Q55">
        <v>397000</v>
      </c>
      <c r="R55">
        <v>295000</v>
      </c>
      <c r="S55">
        <v>300584</v>
      </c>
      <c r="T55">
        <v>222000</v>
      </c>
      <c r="U55" s="186" t="s">
        <v>139</v>
      </c>
    </row>
    <row r="56" spans="1:21">
      <c r="A56" t="s">
        <v>48</v>
      </c>
      <c r="B56" t="s">
        <v>3</v>
      </c>
      <c r="C56">
        <v>2447790</v>
      </c>
      <c r="D56">
        <v>1431629</v>
      </c>
      <c r="E56">
        <v>2072609</v>
      </c>
      <c r="F56">
        <v>1729000</v>
      </c>
      <c r="G56">
        <v>1637754</v>
      </c>
      <c r="H56">
        <v>1932000</v>
      </c>
      <c r="I56">
        <v>1185136</v>
      </c>
      <c r="J56">
        <v>5455000</v>
      </c>
      <c r="K56">
        <v>4175000</v>
      </c>
      <c r="L56">
        <v>5886000</v>
      </c>
      <c r="M56">
        <v>6045000</v>
      </c>
      <c r="N56">
        <v>4150000</v>
      </c>
      <c r="O56">
        <v>3033000</v>
      </c>
      <c r="P56">
        <v>3605000</v>
      </c>
      <c r="Q56">
        <v>3842000</v>
      </c>
      <c r="R56">
        <v>5282000</v>
      </c>
      <c r="S56">
        <v>5306012</v>
      </c>
      <c r="T56">
        <v>4442000</v>
      </c>
      <c r="U56" s="186" t="s">
        <v>139</v>
      </c>
    </row>
    <row r="57" spans="1:21">
      <c r="A57" t="s">
        <v>59</v>
      </c>
      <c r="B57" t="s">
        <v>5</v>
      </c>
      <c r="C57">
        <v>3879</v>
      </c>
      <c r="D57">
        <v>0</v>
      </c>
      <c r="E57">
        <v>2975</v>
      </c>
      <c r="F57">
        <v>0</v>
      </c>
      <c r="G57">
        <v>0</v>
      </c>
      <c r="H57">
        <v>0</v>
      </c>
      <c r="I57">
        <v>19917</v>
      </c>
      <c r="J57">
        <v>63484</v>
      </c>
      <c r="K57">
        <v>73781</v>
      </c>
      <c r="L57">
        <v>14094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 s="186" t="s">
        <v>139</v>
      </c>
    </row>
    <row r="58" spans="1:21">
      <c r="A58" t="s">
        <v>60</v>
      </c>
      <c r="B58" t="s">
        <v>3</v>
      </c>
      <c r="C58">
        <v>1875</v>
      </c>
      <c r="D58">
        <v>8648</v>
      </c>
      <c r="E58">
        <v>0</v>
      </c>
      <c r="F58">
        <v>0</v>
      </c>
      <c r="G58">
        <v>0</v>
      </c>
      <c r="H58">
        <v>12220</v>
      </c>
      <c r="I58">
        <v>71026</v>
      </c>
      <c r="J58">
        <v>35928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186" t="s">
        <v>139</v>
      </c>
    </row>
    <row r="59" spans="1:21">
      <c r="A59" t="s">
        <v>25</v>
      </c>
      <c r="B59" t="s">
        <v>3</v>
      </c>
      <c r="C59">
        <v>631304</v>
      </c>
      <c r="D59">
        <v>429588</v>
      </c>
      <c r="E59">
        <v>622765</v>
      </c>
      <c r="F59">
        <v>614081</v>
      </c>
      <c r="G59">
        <v>738315</v>
      </c>
      <c r="H59">
        <v>956591</v>
      </c>
      <c r="I59">
        <v>937001</v>
      </c>
      <c r="J59">
        <v>971208</v>
      </c>
      <c r="K59">
        <v>657000</v>
      </c>
      <c r="L59">
        <v>1069000</v>
      </c>
      <c r="M59">
        <v>1081000</v>
      </c>
      <c r="N59">
        <v>871000</v>
      </c>
      <c r="O59">
        <v>1310000</v>
      </c>
      <c r="P59">
        <v>1750000</v>
      </c>
      <c r="Q59">
        <v>1528000</v>
      </c>
      <c r="R59">
        <v>672000</v>
      </c>
      <c r="S59">
        <v>582769</v>
      </c>
      <c r="T59">
        <v>657000</v>
      </c>
      <c r="U59" s="186" t="s">
        <v>139</v>
      </c>
    </row>
    <row r="60" spans="1:21">
      <c r="A60" t="s">
        <v>27</v>
      </c>
      <c r="B60" t="s">
        <v>3</v>
      </c>
      <c r="C60">
        <v>0</v>
      </c>
      <c r="D60">
        <v>40</v>
      </c>
      <c r="E60">
        <v>1775</v>
      </c>
      <c r="F60">
        <v>0</v>
      </c>
      <c r="G60">
        <v>0</v>
      </c>
      <c r="H60">
        <v>1814</v>
      </c>
      <c r="I60">
        <v>0</v>
      </c>
      <c r="J60">
        <v>0</v>
      </c>
      <c r="K60">
        <v>45367</v>
      </c>
      <c r="L60">
        <v>65505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 s="186" t="s">
        <v>139</v>
      </c>
    </row>
    <row r="61" spans="1:21">
      <c r="A61" t="s">
        <v>26</v>
      </c>
      <c r="B61" t="s">
        <v>3</v>
      </c>
      <c r="C61">
        <v>0</v>
      </c>
      <c r="D61">
        <v>315</v>
      </c>
      <c r="E61">
        <v>12695</v>
      </c>
      <c r="F61">
        <v>0</v>
      </c>
      <c r="G61">
        <v>0</v>
      </c>
      <c r="H61">
        <v>7219</v>
      </c>
      <c r="I61">
        <v>0</v>
      </c>
      <c r="J61">
        <v>0</v>
      </c>
      <c r="K61">
        <v>247016</v>
      </c>
      <c r="L61">
        <v>394425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 s="186" t="s">
        <v>139</v>
      </c>
    </row>
    <row r="62" spans="1:21">
      <c r="A62" t="s">
        <v>28</v>
      </c>
      <c r="B62" t="s">
        <v>3</v>
      </c>
      <c r="C62">
        <v>0</v>
      </c>
      <c r="D62">
        <v>11186</v>
      </c>
      <c r="E62">
        <v>17060</v>
      </c>
      <c r="F62">
        <v>0</v>
      </c>
      <c r="G62">
        <v>0</v>
      </c>
      <c r="H62">
        <v>23060</v>
      </c>
      <c r="I62">
        <v>0</v>
      </c>
      <c r="J62">
        <v>0</v>
      </c>
      <c r="K62">
        <v>323793</v>
      </c>
      <c r="L62">
        <v>560415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 s="186" t="s">
        <v>139</v>
      </c>
    </row>
    <row r="63" spans="1:21">
      <c r="A63" t="s">
        <v>29</v>
      </c>
      <c r="B63" t="s">
        <v>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66919</v>
      </c>
      <c r="L63">
        <v>49036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186" t="s">
        <v>139</v>
      </c>
    </row>
    <row r="64" spans="1:21">
      <c r="A64" t="s">
        <v>24</v>
      </c>
      <c r="B64" t="s">
        <v>3</v>
      </c>
      <c r="C64">
        <v>3011623</v>
      </c>
      <c r="D64">
        <v>2951430</v>
      </c>
      <c r="E64">
        <v>3144107</v>
      </c>
      <c r="F64">
        <v>2049992</v>
      </c>
      <c r="G64">
        <v>2177846</v>
      </c>
      <c r="H64">
        <v>3126768</v>
      </c>
      <c r="I64">
        <v>2755426</v>
      </c>
      <c r="J64">
        <v>2137613</v>
      </c>
      <c r="K64">
        <v>2788000</v>
      </c>
      <c r="L64">
        <v>2789000</v>
      </c>
      <c r="M64">
        <v>2757000</v>
      </c>
      <c r="N64">
        <v>2731000</v>
      </c>
      <c r="O64">
        <v>2651000</v>
      </c>
      <c r="P64">
        <v>2725000</v>
      </c>
      <c r="Q64">
        <v>1996000</v>
      </c>
      <c r="R64">
        <v>2166000</v>
      </c>
      <c r="S64">
        <v>2830026</v>
      </c>
      <c r="T64">
        <v>2829000</v>
      </c>
      <c r="U64" s="186" t="s">
        <v>139</v>
      </c>
    </row>
    <row r="65" spans="1:21">
      <c r="A65" t="s">
        <v>50</v>
      </c>
      <c r="B65" t="s">
        <v>3</v>
      </c>
      <c r="C65">
        <v>226346</v>
      </c>
      <c r="D65">
        <v>171655</v>
      </c>
      <c r="E65">
        <v>207383</v>
      </c>
      <c r="F65">
        <v>170094</v>
      </c>
      <c r="G65">
        <v>189482</v>
      </c>
      <c r="H65">
        <v>304138</v>
      </c>
      <c r="I65">
        <v>242407</v>
      </c>
      <c r="J65">
        <v>508224</v>
      </c>
      <c r="K65">
        <v>273276</v>
      </c>
      <c r="L65">
        <v>397985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 s="186" t="s">
        <v>139</v>
      </c>
    </row>
    <row r="66" spans="1:21">
      <c r="A66" t="s">
        <v>61</v>
      </c>
      <c r="B66" t="s">
        <v>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 s="186" t="s">
        <v>139</v>
      </c>
    </row>
    <row r="69" spans="1:21">
      <c r="A69" t="s">
        <v>240</v>
      </c>
    </row>
    <row r="70" spans="1:21">
      <c r="A70" t="s">
        <v>67</v>
      </c>
    </row>
    <row r="71" spans="1:21">
      <c r="A71" s="6" t="s">
        <v>72</v>
      </c>
    </row>
    <row r="72" spans="1:21">
      <c r="A72" s="184"/>
    </row>
    <row r="73" spans="1:21">
      <c r="A73" s="184"/>
    </row>
    <row r="74" spans="1:21">
      <c r="A74" s="184"/>
    </row>
    <row r="75" spans="1:21">
      <c r="A75" s="184"/>
    </row>
    <row r="76" spans="1:21">
      <c r="A76" s="184"/>
    </row>
    <row r="77" spans="1:21">
      <c r="A77" s="184"/>
    </row>
    <row r="78" spans="1:21">
      <c r="A78" s="184"/>
    </row>
  </sheetData>
  <sortState ref="A2:W62">
    <sortCondition ref="A3"/>
  </sortState>
  <mergeCells count="1">
    <mergeCell ref="A1:U1"/>
  </mergeCells>
  <conditionalFormatting sqref="A1:A70">
    <cfRule type="dataBar" priority="1">
      <dataBar>
        <cfvo type="min" val="0"/>
        <cfvo type="max" val="0"/>
        <color rgb="FF638EC6"/>
      </dataBar>
    </cfRule>
  </conditionalFormatting>
  <hyperlinks>
    <hyperlink ref="A71" r:id="rId1"/>
  </hyperlinks>
  <pageMargins left="0.7" right="0.7" top="0.75" bottom="0.75" header="0.3" footer="0.3"/>
  <pageSetup orientation="portrait" horizontalDpi="300" verticalDpi="300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67"/>
  <sheetViews>
    <sheetView zoomScale="91" zoomScaleNormal="91" workbookViewId="0">
      <pane xSplit="2" ySplit="2" topLeftCell="F18" activePane="bottomRight" state="frozen"/>
      <selection pane="topRight" activeCell="C1" sqref="C1"/>
      <selection pane="bottomLeft" activeCell="A3" sqref="A3"/>
      <selection pane="bottomRight" activeCell="J8" sqref="J8"/>
    </sheetView>
  </sheetViews>
  <sheetFormatPr baseColWidth="10" defaultRowHeight="15"/>
  <sheetData>
    <row r="1" spans="1:23">
      <c r="A1" s="584" t="s">
        <v>96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6"/>
    </row>
    <row r="2" spans="1:23">
      <c r="A2" s="2" t="s">
        <v>0</v>
      </c>
      <c r="B2" s="2" t="s">
        <v>1</v>
      </c>
      <c r="C2" s="2">
        <v>1990</v>
      </c>
      <c r="D2" s="3">
        <v>1991</v>
      </c>
      <c r="E2" s="3">
        <v>1992</v>
      </c>
      <c r="F2" s="3">
        <v>1993</v>
      </c>
      <c r="G2" s="3">
        <v>1994</v>
      </c>
      <c r="H2" s="3">
        <v>1995</v>
      </c>
      <c r="I2" s="3">
        <v>1996</v>
      </c>
      <c r="J2" s="3">
        <v>1997</v>
      </c>
      <c r="K2" s="3">
        <v>1998</v>
      </c>
      <c r="L2" s="3">
        <v>1999</v>
      </c>
      <c r="M2" s="3">
        <v>2000</v>
      </c>
      <c r="N2" s="3">
        <v>2001</v>
      </c>
      <c r="O2" s="3">
        <v>2002</v>
      </c>
      <c r="P2" s="3">
        <v>2003</v>
      </c>
      <c r="Q2" s="3">
        <v>2004</v>
      </c>
      <c r="R2" s="3">
        <v>2005</v>
      </c>
      <c r="S2" s="3">
        <v>2006</v>
      </c>
      <c r="T2" s="3">
        <v>2007</v>
      </c>
      <c r="U2" s="3">
        <v>2008</v>
      </c>
      <c r="V2" s="3" t="s">
        <v>2</v>
      </c>
      <c r="W2" s="2" t="s">
        <v>68</v>
      </c>
    </row>
    <row r="3" spans="1:23">
      <c r="A3" t="s">
        <v>66</v>
      </c>
      <c r="B3" s="4" t="s">
        <v>5</v>
      </c>
      <c r="C3">
        <v>17561</v>
      </c>
      <c r="D3">
        <v>16073</v>
      </c>
      <c r="E3">
        <v>23750</v>
      </c>
      <c r="F3">
        <v>26500</v>
      </c>
      <c r="G3">
        <v>40042</v>
      </c>
      <c r="H3">
        <v>93517</v>
      </c>
      <c r="I3">
        <v>112123</v>
      </c>
      <c r="J3">
        <v>124464</v>
      </c>
      <c r="K3">
        <v>98511</v>
      </c>
      <c r="L3">
        <v>110944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663485</v>
      </c>
    </row>
    <row r="4" spans="1:23">
      <c r="A4" t="s">
        <v>34</v>
      </c>
      <c r="B4" s="4" t="s">
        <v>3</v>
      </c>
      <c r="C4">
        <v>39079</v>
      </c>
      <c r="D4">
        <v>30752</v>
      </c>
      <c r="E4">
        <v>49390</v>
      </c>
      <c r="F4">
        <v>46517</v>
      </c>
      <c r="G4">
        <v>54364</v>
      </c>
      <c r="H4">
        <v>63797</v>
      </c>
      <c r="I4">
        <v>64172</v>
      </c>
      <c r="J4">
        <v>89368</v>
      </c>
      <c r="K4">
        <v>36627</v>
      </c>
      <c r="L4">
        <v>63329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537395</v>
      </c>
    </row>
    <row r="5" spans="1:23">
      <c r="A5" t="s">
        <v>33</v>
      </c>
      <c r="B5" s="4" t="s">
        <v>3</v>
      </c>
      <c r="C5">
        <v>17003</v>
      </c>
      <c r="D5">
        <v>10710</v>
      </c>
      <c r="E5">
        <v>12062</v>
      </c>
      <c r="F5">
        <v>14236</v>
      </c>
      <c r="G5">
        <v>18030</v>
      </c>
      <c r="H5">
        <v>16634</v>
      </c>
      <c r="I5">
        <v>10894</v>
      </c>
      <c r="J5">
        <v>22928</v>
      </c>
      <c r="K5">
        <v>15490</v>
      </c>
      <c r="L5">
        <v>10402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148389</v>
      </c>
    </row>
    <row r="6" spans="1:23">
      <c r="A6" t="s">
        <v>12</v>
      </c>
      <c r="B6" s="4" t="s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3">
      <c r="A7" t="s">
        <v>35</v>
      </c>
      <c r="B7" s="4" t="s">
        <v>3</v>
      </c>
      <c r="C7">
        <v>243</v>
      </c>
      <c r="D7">
        <v>408</v>
      </c>
      <c r="E7">
        <v>351</v>
      </c>
      <c r="F7">
        <v>0</v>
      </c>
      <c r="G7">
        <v>0</v>
      </c>
      <c r="H7">
        <v>1470</v>
      </c>
      <c r="I7">
        <v>5781</v>
      </c>
      <c r="J7">
        <v>4960</v>
      </c>
      <c r="K7">
        <v>4070</v>
      </c>
      <c r="L7">
        <v>3148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20431</v>
      </c>
    </row>
    <row r="8" spans="1:23">
      <c r="A8" t="s">
        <v>7</v>
      </c>
      <c r="B8" s="4" t="s">
        <v>3</v>
      </c>
      <c r="C8">
        <v>1418386</v>
      </c>
      <c r="D8">
        <v>1541239</v>
      </c>
      <c r="E8">
        <v>1001912</v>
      </c>
      <c r="F8">
        <v>1404551</v>
      </c>
      <c r="G8">
        <v>1282568</v>
      </c>
      <c r="H8">
        <v>1621714</v>
      </c>
      <c r="I8">
        <v>1638579</v>
      </c>
      <c r="J8">
        <v>3354214</v>
      </c>
      <c r="K8">
        <v>1766853</v>
      </c>
      <c r="L8">
        <v>1983041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17013057</v>
      </c>
    </row>
    <row r="9" spans="1:23">
      <c r="A9" t="s">
        <v>11</v>
      </c>
      <c r="B9" s="4" t="s">
        <v>3</v>
      </c>
      <c r="C9">
        <v>343</v>
      </c>
      <c r="D9">
        <v>0</v>
      </c>
      <c r="E9">
        <v>0</v>
      </c>
      <c r="F9">
        <v>0</v>
      </c>
      <c r="G9">
        <v>0</v>
      </c>
      <c r="H9">
        <v>70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413</v>
      </c>
    </row>
    <row r="10" spans="1:23">
      <c r="A10" t="s">
        <v>39</v>
      </c>
      <c r="B10" s="4" t="s">
        <v>3</v>
      </c>
      <c r="C10">
        <v>79275</v>
      </c>
      <c r="D10">
        <v>50520</v>
      </c>
      <c r="E10">
        <v>63757</v>
      </c>
      <c r="F10">
        <v>62450</v>
      </c>
      <c r="G10">
        <v>74522</v>
      </c>
      <c r="H10">
        <v>87263</v>
      </c>
      <c r="I10">
        <v>87329</v>
      </c>
      <c r="J10">
        <v>165168</v>
      </c>
      <c r="K10">
        <v>54357</v>
      </c>
      <c r="L10">
        <v>77222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801863</v>
      </c>
    </row>
    <row r="11" spans="1:23">
      <c r="A11" t="s">
        <v>20</v>
      </c>
      <c r="B11" t="s">
        <v>3</v>
      </c>
      <c r="C11">
        <v>92715</v>
      </c>
      <c r="D11">
        <v>103905</v>
      </c>
      <c r="E11">
        <v>135090</v>
      </c>
      <c r="F11">
        <v>90522</v>
      </c>
      <c r="G11">
        <v>99280</v>
      </c>
      <c r="H11">
        <v>142417</v>
      </c>
      <c r="I11">
        <v>118651</v>
      </c>
      <c r="J11">
        <v>187298</v>
      </c>
      <c r="K11">
        <v>125837</v>
      </c>
      <c r="L11">
        <v>136072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1231787</v>
      </c>
    </row>
    <row r="12" spans="1:23">
      <c r="A12" t="s">
        <v>36</v>
      </c>
      <c r="B12" t="s">
        <v>3</v>
      </c>
      <c r="C12">
        <v>18879</v>
      </c>
      <c r="D12">
        <v>26036</v>
      </c>
      <c r="E12">
        <v>29712</v>
      </c>
      <c r="F12">
        <v>23352</v>
      </c>
      <c r="G12">
        <v>32527</v>
      </c>
      <c r="H12">
        <v>31565</v>
      </c>
      <c r="I12">
        <v>33406</v>
      </c>
      <c r="J12">
        <v>45808</v>
      </c>
      <c r="K12">
        <v>22974</v>
      </c>
      <c r="L12">
        <v>28766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293025</v>
      </c>
    </row>
    <row r="13" spans="1:23">
      <c r="A13" t="s">
        <v>65</v>
      </c>
      <c r="B13" t="s">
        <v>3</v>
      </c>
      <c r="C13">
        <v>191167</v>
      </c>
      <c r="D13">
        <v>44600</v>
      </c>
      <c r="E13">
        <v>43891</v>
      </c>
      <c r="F13">
        <v>43059</v>
      </c>
      <c r="G13">
        <v>32051</v>
      </c>
      <c r="H13">
        <v>79298</v>
      </c>
      <c r="I13">
        <v>26697</v>
      </c>
      <c r="J13">
        <v>84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460847</v>
      </c>
    </row>
    <row r="14" spans="1:23">
      <c r="A14" t="s">
        <v>13</v>
      </c>
      <c r="B14" t="s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150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150</v>
      </c>
    </row>
    <row r="15" spans="1:23">
      <c r="A15" t="s">
        <v>37</v>
      </c>
      <c r="B15" t="s">
        <v>3</v>
      </c>
      <c r="C15">
        <v>35807</v>
      </c>
      <c r="D15">
        <v>39059</v>
      </c>
      <c r="E15">
        <v>63403</v>
      </c>
      <c r="F15">
        <v>62797</v>
      </c>
      <c r="G15">
        <v>41491</v>
      </c>
      <c r="H15">
        <v>58618</v>
      </c>
      <c r="I15">
        <v>50665</v>
      </c>
      <c r="J15">
        <v>94788</v>
      </c>
      <c r="K15">
        <v>49748</v>
      </c>
      <c r="L15">
        <v>64559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560935</v>
      </c>
    </row>
    <row r="16" spans="1:23">
      <c r="A16" t="s">
        <v>38</v>
      </c>
      <c r="B16" t="s">
        <v>3</v>
      </c>
      <c r="C16">
        <v>3130</v>
      </c>
      <c r="D16">
        <v>6035</v>
      </c>
      <c r="E16">
        <v>1843</v>
      </c>
      <c r="F16">
        <v>1328</v>
      </c>
      <c r="G16">
        <v>770</v>
      </c>
      <c r="H16">
        <v>1159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14265</v>
      </c>
    </row>
    <row r="17" spans="1:22">
      <c r="A17" t="s">
        <v>51</v>
      </c>
      <c r="B17" t="s">
        <v>5</v>
      </c>
      <c r="C17">
        <v>537</v>
      </c>
      <c r="D17">
        <v>97</v>
      </c>
      <c r="E17">
        <v>0</v>
      </c>
      <c r="F17">
        <v>0</v>
      </c>
      <c r="G17">
        <v>0</v>
      </c>
      <c r="H17">
        <v>0</v>
      </c>
      <c r="I17">
        <v>16618</v>
      </c>
      <c r="J17">
        <v>119258</v>
      </c>
      <c r="K17">
        <v>40062</v>
      </c>
      <c r="L17">
        <v>30608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207180</v>
      </c>
    </row>
    <row r="18" spans="1:22">
      <c r="A18" t="s">
        <v>70</v>
      </c>
      <c r="B18" t="s">
        <v>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5298</v>
      </c>
      <c r="L18">
        <v>10693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15991</v>
      </c>
    </row>
    <row r="19" spans="1:22">
      <c r="A19" t="s">
        <v>19</v>
      </c>
      <c r="B19" t="s">
        <v>3</v>
      </c>
      <c r="C19">
        <v>764460</v>
      </c>
      <c r="D19">
        <v>793203</v>
      </c>
      <c r="E19">
        <v>2589389</v>
      </c>
      <c r="F19">
        <v>1104598</v>
      </c>
      <c r="G19">
        <v>1053675</v>
      </c>
      <c r="H19">
        <v>1422606</v>
      </c>
      <c r="I19">
        <v>1424724</v>
      </c>
      <c r="J19">
        <v>3580196</v>
      </c>
      <c r="K19">
        <v>1786814</v>
      </c>
      <c r="L19">
        <v>1784665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16304330</v>
      </c>
    </row>
    <row r="20" spans="1:22">
      <c r="A20" t="s">
        <v>14</v>
      </c>
      <c r="B20" t="s">
        <v>3</v>
      </c>
      <c r="C20">
        <v>510879</v>
      </c>
      <c r="D20">
        <v>508640</v>
      </c>
      <c r="E20">
        <v>578638</v>
      </c>
      <c r="F20">
        <v>572598</v>
      </c>
      <c r="G20">
        <v>409580</v>
      </c>
      <c r="H20">
        <v>485689</v>
      </c>
      <c r="I20">
        <v>476857</v>
      </c>
      <c r="J20">
        <v>520476</v>
      </c>
      <c r="K20">
        <v>380817</v>
      </c>
      <c r="L20">
        <v>410478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4854652</v>
      </c>
    </row>
    <row r="21" spans="1:22">
      <c r="A21" t="s">
        <v>52</v>
      </c>
      <c r="B21" t="s">
        <v>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>
      <c r="A22" t="s">
        <v>69</v>
      </c>
      <c r="B22" t="s">
        <v>4</v>
      </c>
      <c r="C22">
        <v>104726</v>
      </c>
      <c r="D22">
        <v>108988</v>
      </c>
      <c r="E22">
        <v>173371</v>
      </c>
      <c r="F22">
        <v>166802</v>
      </c>
      <c r="G22">
        <v>221414</v>
      </c>
      <c r="H22">
        <v>2367304</v>
      </c>
      <c r="I22">
        <v>2453991</v>
      </c>
      <c r="J22">
        <v>5880260</v>
      </c>
      <c r="K22">
        <v>2752129</v>
      </c>
      <c r="L22">
        <v>2478388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16707373</v>
      </c>
    </row>
    <row r="23" spans="1:22">
      <c r="A23" t="s">
        <v>16</v>
      </c>
      <c r="B23" t="s">
        <v>3</v>
      </c>
      <c r="C23">
        <v>10907</v>
      </c>
      <c r="D23">
        <v>8653</v>
      </c>
      <c r="E23">
        <v>16146</v>
      </c>
      <c r="F23">
        <v>21044</v>
      </c>
      <c r="G23">
        <v>22729</v>
      </c>
      <c r="H23">
        <v>38451</v>
      </c>
      <c r="I23">
        <v>22534</v>
      </c>
      <c r="J23">
        <v>73354</v>
      </c>
      <c r="K23">
        <v>25930</v>
      </c>
      <c r="L23">
        <v>11517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251265</v>
      </c>
    </row>
    <row r="24" spans="1:22">
      <c r="A24" t="s">
        <v>17</v>
      </c>
      <c r="B24" t="s">
        <v>3</v>
      </c>
      <c r="C24">
        <v>55282</v>
      </c>
      <c r="D24">
        <v>65073</v>
      </c>
      <c r="E24">
        <v>81050</v>
      </c>
      <c r="F24">
        <v>58459</v>
      </c>
      <c r="G24">
        <v>75676</v>
      </c>
      <c r="H24">
        <v>55812</v>
      </c>
      <c r="I24">
        <v>34547</v>
      </c>
      <c r="J24">
        <v>128732</v>
      </c>
      <c r="K24">
        <v>54893</v>
      </c>
      <c r="L24">
        <v>71096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680620</v>
      </c>
    </row>
    <row r="25" spans="1:22">
      <c r="A25" t="s">
        <v>15</v>
      </c>
      <c r="B25" t="s">
        <v>3</v>
      </c>
      <c r="C25">
        <v>599639</v>
      </c>
      <c r="D25">
        <v>816479</v>
      </c>
      <c r="E25">
        <v>509646</v>
      </c>
      <c r="F25">
        <v>612391</v>
      </c>
      <c r="G25">
        <v>620666</v>
      </c>
      <c r="H25">
        <v>654332</v>
      </c>
      <c r="I25">
        <v>635519</v>
      </c>
      <c r="J25">
        <v>857102</v>
      </c>
      <c r="K25">
        <v>446361</v>
      </c>
      <c r="L25">
        <v>410716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6162851</v>
      </c>
    </row>
    <row r="26" spans="1:22">
      <c r="A26" t="s">
        <v>64</v>
      </c>
      <c r="B26" t="s">
        <v>3</v>
      </c>
      <c r="C26">
        <v>802</v>
      </c>
      <c r="D26">
        <v>172</v>
      </c>
      <c r="E26">
        <v>128</v>
      </c>
      <c r="F26">
        <v>39</v>
      </c>
      <c r="G26">
        <v>94</v>
      </c>
      <c r="H26">
        <v>536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1771</v>
      </c>
    </row>
    <row r="27" spans="1:22">
      <c r="A27" t="s">
        <v>53</v>
      </c>
      <c r="B27" t="s">
        <v>5</v>
      </c>
      <c r="C27">
        <v>57685</v>
      </c>
      <c r="D27">
        <v>46561</v>
      </c>
      <c r="E27">
        <v>54183</v>
      </c>
      <c r="F27">
        <v>61240</v>
      </c>
      <c r="G27">
        <v>57677</v>
      </c>
      <c r="H27">
        <v>70995</v>
      </c>
      <c r="I27">
        <v>85903</v>
      </c>
      <c r="J27">
        <v>106174</v>
      </c>
      <c r="K27">
        <v>48544</v>
      </c>
      <c r="L27">
        <v>62680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651642</v>
      </c>
    </row>
    <row r="28" spans="1:22">
      <c r="A28" t="s">
        <v>40</v>
      </c>
      <c r="B28" t="s">
        <v>5</v>
      </c>
      <c r="C28">
        <v>391</v>
      </c>
      <c r="D28">
        <v>66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6652</v>
      </c>
      <c r="L28">
        <v>10302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17411</v>
      </c>
    </row>
    <row r="29" spans="1:22">
      <c r="A29" t="s">
        <v>54</v>
      </c>
      <c r="B29" t="s">
        <v>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>
      <c r="A30" t="s">
        <v>8</v>
      </c>
      <c r="B30" t="s">
        <v>3</v>
      </c>
      <c r="C30">
        <v>382953</v>
      </c>
      <c r="D30">
        <v>423477</v>
      </c>
      <c r="E30">
        <v>533335</v>
      </c>
      <c r="F30">
        <v>457742</v>
      </c>
      <c r="G30">
        <v>441399</v>
      </c>
      <c r="H30">
        <v>531917</v>
      </c>
      <c r="I30">
        <v>471799</v>
      </c>
      <c r="J30">
        <v>915310</v>
      </c>
      <c r="K30">
        <v>453063</v>
      </c>
      <c r="L30">
        <v>381212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4992207</v>
      </c>
    </row>
    <row r="31" spans="1:22">
      <c r="A31" t="s">
        <v>18</v>
      </c>
      <c r="B31" t="s">
        <v>3</v>
      </c>
      <c r="C31">
        <v>60592</v>
      </c>
      <c r="D31">
        <v>102593</v>
      </c>
      <c r="E31">
        <v>110434</v>
      </c>
      <c r="F31">
        <v>8809</v>
      </c>
      <c r="G31">
        <v>9638</v>
      </c>
      <c r="H31">
        <v>39701</v>
      </c>
      <c r="I31">
        <v>35365</v>
      </c>
      <c r="J31">
        <v>54226</v>
      </c>
      <c r="K31">
        <v>55195</v>
      </c>
      <c r="L31">
        <v>67437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543990</v>
      </c>
    </row>
    <row r="32" spans="1:22">
      <c r="A32" t="s">
        <v>21</v>
      </c>
      <c r="B32" t="s">
        <v>3</v>
      </c>
      <c r="C32">
        <v>191</v>
      </c>
      <c r="D32">
        <v>639</v>
      </c>
      <c r="E32">
        <v>426</v>
      </c>
      <c r="F32">
        <v>0</v>
      </c>
      <c r="G32">
        <v>0</v>
      </c>
      <c r="H32">
        <v>309</v>
      </c>
      <c r="I32">
        <v>37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1602</v>
      </c>
    </row>
    <row r="33" spans="1:22">
      <c r="A33" t="s">
        <v>55</v>
      </c>
      <c r="B33" t="s">
        <v>5</v>
      </c>
      <c r="C33">
        <v>24578</v>
      </c>
      <c r="D33">
        <v>8692</v>
      </c>
      <c r="E33">
        <v>16012</v>
      </c>
      <c r="F33">
        <v>19</v>
      </c>
      <c r="G33">
        <v>0</v>
      </c>
      <c r="H33">
        <v>8426</v>
      </c>
      <c r="I33">
        <v>18065</v>
      </c>
      <c r="J33">
        <v>50266</v>
      </c>
      <c r="K33">
        <v>26023</v>
      </c>
      <c r="L33">
        <v>33584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185665</v>
      </c>
    </row>
    <row r="34" spans="1:22">
      <c r="A34" t="s">
        <v>41</v>
      </c>
      <c r="B34" t="s">
        <v>3</v>
      </c>
      <c r="C34">
        <v>7941</v>
      </c>
      <c r="D34">
        <v>12078</v>
      </c>
      <c r="E34">
        <v>17344</v>
      </c>
      <c r="F34">
        <v>11295</v>
      </c>
      <c r="G34">
        <v>13009</v>
      </c>
      <c r="H34">
        <v>12065</v>
      </c>
      <c r="I34">
        <v>13358</v>
      </c>
      <c r="J34">
        <v>19416</v>
      </c>
      <c r="K34">
        <v>10988</v>
      </c>
      <c r="L34">
        <v>14161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131655</v>
      </c>
    </row>
    <row r="35" spans="1:22">
      <c r="A35" t="s">
        <v>22</v>
      </c>
      <c r="B35" t="s">
        <v>3</v>
      </c>
      <c r="C35">
        <v>17435</v>
      </c>
      <c r="D35">
        <v>17141</v>
      </c>
      <c r="E35">
        <v>23997</v>
      </c>
      <c r="F35">
        <v>18307</v>
      </c>
      <c r="G35">
        <v>21759</v>
      </c>
      <c r="H35">
        <v>32115</v>
      </c>
      <c r="I35">
        <v>38949</v>
      </c>
      <c r="J35">
        <v>66092</v>
      </c>
      <c r="K35">
        <v>33271</v>
      </c>
      <c r="L35">
        <v>29490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298556</v>
      </c>
    </row>
    <row r="36" spans="1:22">
      <c r="A36" t="s">
        <v>56</v>
      </c>
      <c r="B36" t="s">
        <v>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203924</v>
      </c>
      <c r="J36">
        <v>840136</v>
      </c>
      <c r="K36">
        <v>391534</v>
      </c>
      <c r="L36">
        <v>272638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1708232</v>
      </c>
    </row>
    <row r="37" spans="1:22">
      <c r="A37" t="s">
        <v>23</v>
      </c>
      <c r="B37" t="s">
        <v>3</v>
      </c>
      <c r="C37">
        <v>40737</v>
      </c>
      <c r="D37">
        <v>38044</v>
      </c>
      <c r="E37">
        <v>63820</v>
      </c>
      <c r="F37">
        <v>33602</v>
      </c>
      <c r="G37">
        <v>30490</v>
      </c>
      <c r="H37">
        <v>55999</v>
      </c>
      <c r="I37">
        <v>37571</v>
      </c>
      <c r="J37">
        <v>76816</v>
      </c>
      <c r="K37">
        <v>29743</v>
      </c>
      <c r="L37">
        <v>42183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449005</v>
      </c>
    </row>
    <row r="38" spans="1:22">
      <c r="A38" t="s">
        <v>43</v>
      </c>
      <c r="B38" t="s">
        <v>3</v>
      </c>
      <c r="C38">
        <v>4130</v>
      </c>
      <c r="D38">
        <v>5420</v>
      </c>
      <c r="E38">
        <v>8325</v>
      </c>
      <c r="F38">
        <v>5420</v>
      </c>
      <c r="G38">
        <v>8473</v>
      </c>
      <c r="H38">
        <v>10468</v>
      </c>
      <c r="I38">
        <v>11981</v>
      </c>
      <c r="J38">
        <v>19496</v>
      </c>
      <c r="K38">
        <v>8547</v>
      </c>
      <c r="L38">
        <v>12042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94302</v>
      </c>
    </row>
    <row r="39" spans="1:22">
      <c r="A39" t="s">
        <v>58</v>
      </c>
      <c r="B39" t="s">
        <v>5</v>
      </c>
      <c r="C39">
        <v>174849</v>
      </c>
      <c r="D39">
        <v>87896</v>
      </c>
      <c r="E39">
        <v>206630</v>
      </c>
      <c r="F39">
        <v>255693</v>
      </c>
      <c r="G39">
        <v>110838</v>
      </c>
      <c r="H39">
        <v>142515</v>
      </c>
      <c r="I39">
        <v>111255</v>
      </c>
      <c r="J39">
        <v>157476</v>
      </c>
      <c r="K39">
        <v>40454</v>
      </c>
      <c r="L39">
        <v>28500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1316106</v>
      </c>
    </row>
    <row r="40" spans="1:22">
      <c r="A40" t="s">
        <v>31</v>
      </c>
      <c r="B40" t="s">
        <v>5</v>
      </c>
      <c r="C40">
        <v>501599</v>
      </c>
      <c r="D40">
        <v>563258</v>
      </c>
      <c r="E40">
        <v>655764</v>
      </c>
      <c r="F40">
        <v>626999</v>
      </c>
      <c r="G40">
        <v>632546</v>
      </c>
      <c r="H40">
        <v>6791431</v>
      </c>
      <c r="I40">
        <v>7393464</v>
      </c>
      <c r="J40">
        <v>15244260</v>
      </c>
      <c r="K40">
        <v>6396535</v>
      </c>
      <c r="L40">
        <v>4495910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43301766</v>
      </c>
    </row>
    <row r="41" spans="1:22">
      <c r="A41" t="s">
        <v>44</v>
      </c>
      <c r="B41" t="s">
        <v>3</v>
      </c>
      <c r="C41">
        <v>856</v>
      </c>
      <c r="D41">
        <v>726</v>
      </c>
      <c r="E41">
        <v>945</v>
      </c>
      <c r="F41">
        <v>1428</v>
      </c>
      <c r="G41">
        <v>1310</v>
      </c>
      <c r="H41">
        <v>1991</v>
      </c>
      <c r="I41">
        <v>1228</v>
      </c>
      <c r="J41">
        <v>1118</v>
      </c>
      <c r="K41">
        <v>6</v>
      </c>
      <c r="L41">
        <v>50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9658</v>
      </c>
    </row>
    <row r="42" spans="1:22">
      <c r="A42" t="s">
        <v>45</v>
      </c>
      <c r="B42" t="s">
        <v>3</v>
      </c>
      <c r="C42">
        <v>6563</v>
      </c>
      <c r="D42">
        <v>4934</v>
      </c>
      <c r="E42">
        <v>6744</v>
      </c>
      <c r="F42">
        <v>4574</v>
      </c>
      <c r="G42">
        <v>6633</v>
      </c>
      <c r="H42">
        <v>8044</v>
      </c>
      <c r="I42">
        <v>7775</v>
      </c>
      <c r="J42">
        <v>10728</v>
      </c>
      <c r="K42">
        <v>5102</v>
      </c>
      <c r="L42">
        <v>5858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66955</v>
      </c>
    </row>
    <row r="43" spans="1:22">
      <c r="A43" t="s">
        <v>46</v>
      </c>
      <c r="B43" t="s">
        <v>5</v>
      </c>
      <c r="C43">
        <v>8846</v>
      </c>
      <c r="D43">
        <v>9498</v>
      </c>
      <c r="E43">
        <v>11587</v>
      </c>
      <c r="F43">
        <v>6933</v>
      </c>
      <c r="G43">
        <v>8506</v>
      </c>
      <c r="H43">
        <v>14503</v>
      </c>
      <c r="I43">
        <v>12247</v>
      </c>
      <c r="J43">
        <v>18516</v>
      </c>
      <c r="K43">
        <v>9281</v>
      </c>
      <c r="L43">
        <v>18063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117980</v>
      </c>
    </row>
    <row r="44" spans="1:22">
      <c r="A44" t="s">
        <v>32</v>
      </c>
      <c r="B44" t="s">
        <v>4</v>
      </c>
      <c r="C44">
        <v>2120</v>
      </c>
      <c r="D44">
        <v>2132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4252</v>
      </c>
    </row>
    <row r="45" spans="1:22">
      <c r="A45" t="s">
        <v>62</v>
      </c>
      <c r="B45" t="s">
        <v>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140</v>
      </c>
      <c r="J45">
        <v>85840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85980</v>
      </c>
    </row>
    <row r="46" spans="1:22">
      <c r="A46" t="s">
        <v>57</v>
      </c>
      <c r="B46" t="s">
        <v>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>
      <c r="A47" t="s">
        <v>63</v>
      </c>
      <c r="B47" t="s">
        <v>3</v>
      </c>
      <c r="C47">
        <v>1055</v>
      </c>
      <c r="D47">
        <v>2800</v>
      </c>
      <c r="E47">
        <v>0</v>
      </c>
      <c r="F47">
        <v>0</v>
      </c>
      <c r="G47">
        <v>0</v>
      </c>
      <c r="H47">
        <v>18805</v>
      </c>
      <c r="I47">
        <v>6657</v>
      </c>
      <c r="J47">
        <v>11100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40417</v>
      </c>
    </row>
    <row r="48" spans="1:22">
      <c r="A48" t="s">
        <v>9</v>
      </c>
      <c r="B48" t="s">
        <v>3</v>
      </c>
      <c r="C48">
        <v>138790</v>
      </c>
      <c r="D48">
        <v>136742</v>
      </c>
      <c r="E48">
        <v>107317</v>
      </c>
      <c r="F48">
        <v>110869</v>
      </c>
      <c r="G48">
        <v>98525</v>
      </c>
      <c r="H48">
        <v>126821</v>
      </c>
      <c r="I48">
        <v>75120</v>
      </c>
      <c r="J48">
        <v>271620</v>
      </c>
      <c r="K48">
        <v>53197</v>
      </c>
      <c r="L48">
        <v>49040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1168041</v>
      </c>
    </row>
    <row r="49" spans="1:22">
      <c r="A49" t="s">
        <v>10</v>
      </c>
      <c r="B49" t="s">
        <v>3</v>
      </c>
      <c r="C49">
        <v>0</v>
      </c>
      <c r="D49">
        <v>16</v>
      </c>
      <c r="E49">
        <v>14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30</v>
      </c>
    </row>
    <row r="50" spans="1:22">
      <c r="A50" t="s">
        <v>47</v>
      </c>
      <c r="B50" t="s">
        <v>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23507</v>
      </c>
      <c r="J50">
        <v>54064</v>
      </c>
      <c r="K50">
        <v>25946</v>
      </c>
      <c r="L50">
        <v>30774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134291</v>
      </c>
    </row>
    <row r="51" spans="1:22">
      <c r="A51" t="s">
        <v>71</v>
      </c>
      <c r="B51" t="s">
        <v>3</v>
      </c>
      <c r="C51">
        <v>14886</v>
      </c>
      <c r="D51">
        <v>13392</v>
      </c>
      <c r="E51">
        <v>14180</v>
      </c>
      <c r="F51">
        <v>16499</v>
      </c>
      <c r="G51">
        <v>10831</v>
      </c>
      <c r="H51">
        <v>14000</v>
      </c>
      <c r="I51">
        <v>12887</v>
      </c>
      <c r="J51">
        <v>18624</v>
      </c>
      <c r="K51">
        <v>11133</v>
      </c>
      <c r="L51">
        <v>18449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144881</v>
      </c>
    </row>
    <row r="52" spans="1:22">
      <c r="A52" t="s">
        <v>48</v>
      </c>
      <c r="B52" t="s">
        <v>3</v>
      </c>
      <c r="C52">
        <v>107982</v>
      </c>
      <c r="D52">
        <v>80520</v>
      </c>
      <c r="E52">
        <v>98388</v>
      </c>
      <c r="F52">
        <v>189661</v>
      </c>
      <c r="G52">
        <v>64176</v>
      </c>
      <c r="H52">
        <v>26970</v>
      </c>
      <c r="I52">
        <v>111645</v>
      </c>
      <c r="J52">
        <v>284284</v>
      </c>
      <c r="K52">
        <v>112041</v>
      </c>
      <c r="L52">
        <v>150000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1225667</v>
      </c>
    </row>
    <row r="53" spans="1:22">
      <c r="A53" t="s">
        <v>59</v>
      </c>
      <c r="B53" t="s">
        <v>5</v>
      </c>
      <c r="C53">
        <v>4066</v>
      </c>
      <c r="D53">
        <v>0</v>
      </c>
      <c r="E53">
        <v>1750</v>
      </c>
      <c r="F53">
        <v>0</v>
      </c>
      <c r="G53">
        <v>0</v>
      </c>
      <c r="H53">
        <v>0</v>
      </c>
      <c r="I53">
        <v>56074</v>
      </c>
      <c r="J53">
        <v>92422</v>
      </c>
      <c r="K53">
        <v>114434</v>
      </c>
      <c r="L53">
        <v>9934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278680</v>
      </c>
    </row>
    <row r="54" spans="1:22">
      <c r="A54" t="s">
        <v>60</v>
      </c>
      <c r="B54" t="s">
        <v>3</v>
      </c>
      <c r="C54">
        <v>3382</v>
      </c>
      <c r="D54">
        <v>3635</v>
      </c>
      <c r="E54">
        <v>0</v>
      </c>
      <c r="F54">
        <v>0</v>
      </c>
      <c r="G54">
        <v>0</v>
      </c>
      <c r="H54">
        <v>8581</v>
      </c>
      <c r="I54">
        <v>10930</v>
      </c>
      <c r="J54">
        <v>26208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52736</v>
      </c>
    </row>
    <row r="55" spans="1:22">
      <c r="A55" t="s">
        <v>25</v>
      </c>
      <c r="B55" t="s">
        <v>3</v>
      </c>
      <c r="C55">
        <v>79757</v>
      </c>
      <c r="D55">
        <v>62990</v>
      </c>
      <c r="E55">
        <v>81705</v>
      </c>
      <c r="F55">
        <v>73264</v>
      </c>
      <c r="G55">
        <v>76803</v>
      </c>
      <c r="H55">
        <v>118168</v>
      </c>
      <c r="I55">
        <v>97664</v>
      </c>
      <c r="J55">
        <v>168814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759165</v>
      </c>
    </row>
    <row r="56" spans="1:22">
      <c r="A56" t="s">
        <v>27</v>
      </c>
      <c r="B56" t="s">
        <v>3</v>
      </c>
      <c r="C56">
        <v>0</v>
      </c>
      <c r="D56">
        <v>5</v>
      </c>
      <c r="E56">
        <v>218</v>
      </c>
      <c r="F56">
        <v>0</v>
      </c>
      <c r="G56">
        <v>0</v>
      </c>
      <c r="H56">
        <v>324</v>
      </c>
      <c r="I56">
        <v>0</v>
      </c>
      <c r="J56">
        <v>0</v>
      </c>
      <c r="K56">
        <v>6006</v>
      </c>
      <c r="L56">
        <v>9111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15664</v>
      </c>
    </row>
    <row r="57" spans="1:22">
      <c r="A57" t="s">
        <v>26</v>
      </c>
      <c r="B57" t="s">
        <v>3</v>
      </c>
      <c r="C57">
        <v>0</v>
      </c>
      <c r="D57">
        <v>45</v>
      </c>
      <c r="E57">
        <v>1728</v>
      </c>
      <c r="F57">
        <v>0</v>
      </c>
      <c r="G57">
        <v>0</v>
      </c>
      <c r="H57">
        <v>1128</v>
      </c>
      <c r="I57">
        <v>0</v>
      </c>
      <c r="J57">
        <v>0</v>
      </c>
      <c r="K57">
        <v>40420</v>
      </c>
      <c r="L57">
        <v>60312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103633</v>
      </c>
    </row>
    <row r="58" spans="1:22">
      <c r="A58" t="s">
        <v>28</v>
      </c>
      <c r="B58" t="s">
        <v>3</v>
      </c>
      <c r="C58">
        <v>0</v>
      </c>
      <c r="D58">
        <v>658</v>
      </c>
      <c r="E58">
        <v>1135</v>
      </c>
      <c r="F58">
        <v>0</v>
      </c>
      <c r="G58">
        <v>0</v>
      </c>
      <c r="H58">
        <v>2306</v>
      </c>
      <c r="I58">
        <v>0</v>
      </c>
      <c r="J58">
        <v>0</v>
      </c>
      <c r="K58">
        <v>18179</v>
      </c>
      <c r="L58">
        <v>21295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43573</v>
      </c>
    </row>
    <row r="59" spans="1:22">
      <c r="A59" t="s">
        <v>29</v>
      </c>
      <c r="B59" t="s">
        <v>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10110</v>
      </c>
      <c r="L59">
        <v>9578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19688</v>
      </c>
    </row>
    <row r="60" spans="1:22">
      <c r="A60" t="s">
        <v>24</v>
      </c>
      <c r="B60" t="s">
        <v>3</v>
      </c>
      <c r="C60">
        <v>317178</v>
      </c>
      <c r="D60">
        <v>273813</v>
      </c>
      <c r="E60">
        <v>419161</v>
      </c>
      <c r="F60">
        <v>246391</v>
      </c>
      <c r="G60">
        <v>261086</v>
      </c>
      <c r="H60">
        <v>359316</v>
      </c>
      <c r="I60">
        <v>327132</v>
      </c>
      <c r="J60">
        <v>519016</v>
      </c>
      <c r="K60">
        <v>321266</v>
      </c>
      <c r="L60">
        <v>311486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3355845</v>
      </c>
    </row>
    <row r="61" spans="1:22">
      <c r="A61" t="s">
        <v>50</v>
      </c>
      <c r="B61" t="s">
        <v>3</v>
      </c>
      <c r="C61">
        <v>12850</v>
      </c>
      <c r="D61">
        <v>12002</v>
      </c>
      <c r="E61">
        <v>11636</v>
      </c>
      <c r="F61">
        <v>10548</v>
      </c>
      <c r="G61">
        <v>12779</v>
      </c>
      <c r="H61">
        <v>15983</v>
      </c>
      <c r="I61">
        <v>14181</v>
      </c>
      <c r="J61">
        <v>27306</v>
      </c>
      <c r="K61">
        <v>19617</v>
      </c>
      <c r="L61">
        <v>21114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158016</v>
      </c>
    </row>
    <row r="62" spans="1:22">
      <c r="A62" t="s">
        <v>61</v>
      </c>
      <c r="B62" t="s">
        <v>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6" spans="1:1">
      <c r="A66" t="s">
        <v>67</v>
      </c>
    </row>
    <row r="67" spans="1:1">
      <c r="A67" s="6" t="s">
        <v>72</v>
      </c>
    </row>
  </sheetData>
  <sortState ref="A3:V62">
    <sortCondition ref="A3"/>
  </sortState>
  <mergeCells count="1">
    <mergeCell ref="A1:W1"/>
  </mergeCells>
  <conditionalFormatting sqref="A66">
    <cfRule type="dataBar" priority="2">
      <dataBar>
        <cfvo type="min" val="0"/>
        <cfvo type="max" val="0"/>
        <color rgb="FF638EC6"/>
      </dataBar>
    </cfRule>
  </conditionalFormatting>
  <conditionalFormatting sqref="A1:A2">
    <cfRule type="dataBar" priority="1">
      <dataBar>
        <cfvo type="min" val="0"/>
        <cfvo type="max" val="0"/>
        <color rgb="FF638EC6"/>
      </dataBar>
    </cfRule>
  </conditionalFormatting>
  <hyperlinks>
    <hyperlink ref="A67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7"/>
  <sheetViews>
    <sheetView zoomScale="98" zoomScaleNormal="98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0" sqref="F20"/>
    </sheetView>
  </sheetViews>
  <sheetFormatPr baseColWidth="10" defaultRowHeight="15"/>
  <sheetData>
    <row r="1" spans="1:23">
      <c r="A1" s="584" t="s">
        <v>97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6"/>
    </row>
    <row r="2" spans="1:23">
      <c r="A2" s="2" t="s">
        <v>0</v>
      </c>
      <c r="B2" s="2" t="s">
        <v>1</v>
      </c>
      <c r="C2" s="2">
        <v>1990</v>
      </c>
      <c r="D2" s="3">
        <v>1991</v>
      </c>
      <c r="E2" s="3">
        <v>1992</v>
      </c>
      <c r="F2" s="3">
        <v>1993</v>
      </c>
      <c r="G2" s="3">
        <v>1994</v>
      </c>
      <c r="H2" s="3">
        <v>1995</v>
      </c>
      <c r="I2" s="3">
        <v>1996</v>
      </c>
      <c r="J2" s="3">
        <v>1997</v>
      </c>
      <c r="K2" s="3">
        <v>1998</v>
      </c>
      <c r="L2" s="3">
        <v>1999</v>
      </c>
      <c r="M2" s="3">
        <v>2000</v>
      </c>
      <c r="N2" s="3">
        <v>2001</v>
      </c>
      <c r="O2" s="3">
        <v>2002</v>
      </c>
      <c r="P2" s="3">
        <v>2003</v>
      </c>
      <c r="Q2" s="3">
        <v>2004</v>
      </c>
      <c r="R2" s="3">
        <v>2005</v>
      </c>
      <c r="S2" s="3">
        <v>2006</v>
      </c>
      <c r="T2" s="3">
        <v>2007</v>
      </c>
      <c r="U2" s="3">
        <v>2008</v>
      </c>
      <c r="V2" s="3" t="s">
        <v>2</v>
      </c>
      <c r="W2" s="2"/>
    </row>
    <row r="3" spans="1:23">
      <c r="A3" t="s">
        <v>66</v>
      </c>
      <c r="B3" s="4" t="s">
        <v>5</v>
      </c>
      <c r="C3">
        <v>2197</v>
      </c>
      <c r="D3">
        <v>3332</v>
      </c>
      <c r="E3">
        <v>23649</v>
      </c>
      <c r="F3">
        <v>1760</v>
      </c>
      <c r="G3">
        <v>9636</v>
      </c>
      <c r="H3">
        <v>7287</v>
      </c>
      <c r="I3">
        <v>7044</v>
      </c>
      <c r="J3">
        <v>8470</v>
      </c>
      <c r="K3">
        <v>5307</v>
      </c>
      <c r="L3">
        <v>10453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79135</v>
      </c>
    </row>
    <row r="4" spans="1:23">
      <c r="A4" t="s">
        <v>34</v>
      </c>
      <c r="B4" s="4" t="s">
        <v>3</v>
      </c>
      <c r="C4">
        <v>16962</v>
      </c>
      <c r="D4">
        <v>20352</v>
      </c>
      <c r="E4">
        <v>20166</v>
      </c>
      <c r="F4">
        <v>27188</v>
      </c>
      <c r="G4">
        <v>24475</v>
      </c>
      <c r="H4">
        <v>32241</v>
      </c>
      <c r="I4">
        <v>30171</v>
      </c>
      <c r="J4">
        <v>65806</v>
      </c>
      <c r="K4">
        <v>36891</v>
      </c>
      <c r="L4">
        <v>36617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310869</v>
      </c>
    </row>
    <row r="5" spans="1:23">
      <c r="A5" t="s">
        <v>33</v>
      </c>
      <c r="B5" s="4" t="s">
        <v>3</v>
      </c>
      <c r="C5">
        <v>10750</v>
      </c>
      <c r="D5">
        <v>4453</v>
      </c>
      <c r="E5">
        <v>8782</v>
      </c>
      <c r="F5">
        <v>14259</v>
      </c>
      <c r="G5">
        <v>16288</v>
      </c>
      <c r="H5">
        <v>10442</v>
      </c>
      <c r="I5">
        <v>13863</v>
      </c>
      <c r="J5">
        <v>31428</v>
      </c>
      <c r="K5">
        <v>10096</v>
      </c>
      <c r="L5">
        <v>10511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130872</v>
      </c>
    </row>
    <row r="6" spans="1:23">
      <c r="A6" t="s">
        <v>12</v>
      </c>
      <c r="B6" s="4" t="s">
        <v>3</v>
      </c>
      <c r="C6">
        <v>18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18</v>
      </c>
    </row>
    <row r="7" spans="1:23">
      <c r="A7" t="s">
        <v>35</v>
      </c>
      <c r="B7" s="4" t="s">
        <v>3</v>
      </c>
      <c r="C7">
        <v>175</v>
      </c>
      <c r="D7">
        <v>618</v>
      </c>
      <c r="E7">
        <v>342</v>
      </c>
      <c r="F7">
        <v>0</v>
      </c>
      <c r="G7">
        <v>0</v>
      </c>
      <c r="H7">
        <v>2377</v>
      </c>
      <c r="I7">
        <v>3279</v>
      </c>
      <c r="J7">
        <v>4800</v>
      </c>
      <c r="K7">
        <v>3309</v>
      </c>
      <c r="L7">
        <v>3440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18340</v>
      </c>
    </row>
    <row r="8" spans="1:23">
      <c r="A8" t="s">
        <v>7</v>
      </c>
      <c r="B8" s="4" t="s">
        <v>3</v>
      </c>
      <c r="C8">
        <v>1470636</v>
      </c>
      <c r="D8">
        <v>1669132</v>
      </c>
      <c r="E8">
        <v>1428836</v>
      </c>
      <c r="F8">
        <v>1380005</v>
      </c>
      <c r="G8">
        <v>1429855</v>
      </c>
      <c r="H8">
        <v>1682255</v>
      </c>
      <c r="I8">
        <v>1637925</v>
      </c>
      <c r="J8">
        <v>3280308</v>
      </c>
      <c r="K8">
        <v>1717711</v>
      </c>
      <c r="L8">
        <v>1972240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17668903</v>
      </c>
    </row>
    <row r="9" spans="1:23">
      <c r="A9" t="s">
        <v>11</v>
      </c>
      <c r="B9" s="4" t="s">
        <v>3</v>
      </c>
      <c r="C9">
        <v>367</v>
      </c>
      <c r="D9">
        <v>0</v>
      </c>
      <c r="E9">
        <v>0</v>
      </c>
      <c r="F9">
        <v>0</v>
      </c>
      <c r="G9">
        <v>0</v>
      </c>
      <c r="H9">
        <v>983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1350</v>
      </c>
    </row>
    <row r="10" spans="1:23">
      <c r="A10" t="s">
        <v>39</v>
      </c>
      <c r="B10" s="4" t="s">
        <v>3</v>
      </c>
      <c r="C10">
        <v>38199</v>
      </c>
      <c r="D10">
        <v>42583</v>
      </c>
      <c r="E10">
        <v>46641</v>
      </c>
      <c r="F10">
        <v>35977</v>
      </c>
      <c r="G10">
        <v>40192</v>
      </c>
      <c r="H10">
        <v>47733</v>
      </c>
      <c r="I10">
        <v>40940</v>
      </c>
      <c r="J10">
        <v>140328</v>
      </c>
      <c r="K10">
        <v>59986</v>
      </c>
      <c r="L10">
        <v>55650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548229</v>
      </c>
    </row>
    <row r="11" spans="1:23">
      <c r="A11" t="s">
        <v>20</v>
      </c>
      <c r="B11" t="s">
        <v>3</v>
      </c>
      <c r="C11">
        <v>98475</v>
      </c>
      <c r="D11">
        <v>142300</v>
      </c>
      <c r="E11">
        <v>88078</v>
      </c>
      <c r="F11">
        <v>102767</v>
      </c>
      <c r="G11">
        <v>98767</v>
      </c>
      <c r="H11">
        <v>148636</v>
      </c>
      <c r="I11">
        <v>98136</v>
      </c>
      <c r="J11">
        <v>284378</v>
      </c>
      <c r="K11">
        <v>133224</v>
      </c>
      <c r="L11">
        <v>115431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1310192</v>
      </c>
    </row>
    <row r="12" spans="1:23">
      <c r="A12" t="s">
        <v>36</v>
      </c>
      <c r="B12" t="s">
        <v>3</v>
      </c>
      <c r="C12">
        <v>7806</v>
      </c>
      <c r="D12">
        <v>10940</v>
      </c>
      <c r="E12">
        <v>10375</v>
      </c>
      <c r="F12">
        <v>10765</v>
      </c>
      <c r="G12">
        <v>11933</v>
      </c>
      <c r="H12">
        <v>15736</v>
      </c>
      <c r="I12">
        <v>14008</v>
      </c>
      <c r="J12">
        <v>26938</v>
      </c>
      <c r="K12">
        <v>19044</v>
      </c>
      <c r="L12">
        <v>15788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143333</v>
      </c>
    </row>
    <row r="13" spans="1:23">
      <c r="A13" t="s">
        <v>65</v>
      </c>
      <c r="B13" t="s">
        <v>3</v>
      </c>
      <c r="C13">
        <v>2714</v>
      </c>
      <c r="D13">
        <v>1628</v>
      </c>
      <c r="E13">
        <v>3285</v>
      </c>
      <c r="F13">
        <v>348</v>
      </c>
      <c r="G13">
        <v>72</v>
      </c>
      <c r="H13">
        <v>506</v>
      </c>
      <c r="I13">
        <v>100</v>
      </c>
      <c r="J13">
        <v>84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8737</v>
      </c>
    </row>
    <row r="14" spans="1:23">
      <c r="A14" t="s">
        <v>13</v>
      </c>
      <c r="B14" t="s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20</v>
      </c>
    </row>
    <row r="15" spans="1:23">
      <c r="A15" t="s">
        <v>37</v>
      </c>
      <c r="B15" t="s">
        <v>3</v>
      </c>
      <c r="C15">
        <v>27791</v>
      </c>
      <c r="D15">
        <v>45857</v>
      </c>
      <c r="E15">
        <v>32751</v>
      </c>
      <c r="F15">
        <v>50299</v>
      </c>
      <c r="G15">
        <v>40670</v>
      </c>
      <c r="H15">
        <v>51266</v>
      </c>
      <c r="I15">
        <v>44048</v>
      </c>
      <c r="J15">
        <v>109250</v>
      </c>
      <c r="K15">
        <v>55327</v>
      </c>
      <c r="L15">
        <v>60185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517444</v>
      </c>
    </row>
    <row r="16" spans="1:23">
      <c r="A16" t="s">
        <v>38</v>
      </c>
      <c r="B16" t="s">
        <v>3</v>
      </c>
      <c r="C16">
        <v>6021</v>
      </c>
      <c r="D16">
        <v>1453</v>
      </c>
      <c r="E16">
        <v>1426</v>
      </c>
      <c r="F16">
        <v>983</v>
      </c>
      <c r="G16">
        <v>3182</v>
      </c>
      <c r="H16">
        <v>823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13888</v>
      </c>
    </row>
    <row r="17" spans="1:22">
      <c r="A17" t="s">
        <v>51</v>
      </c>
      <c r="B17" t="s">
        <v>5</v>
      </c>
      <c r="C17">
        <v>3</v>
      </c>
      <c r="D17">
        <v>130</v>
      </c>
      <c r="E17">
        <v>0</v>
      </c>
      <c r="F17">
        <v>0</v>
      </c>
      <c r="G17">
        <v>0</v>
      </c>
      <c r="H17">
        <v>0</v>
      </c>
      <c r="I17">
        <v>1802</v>
      </c>
      <c r="J17">
        <v>13446</v>
      </c>
      <c r="K17">
        <v>6705</v>
      </c>
      <c r="L17">
        <v>10080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32166</v>
      </c>
    </row>
    <row r="18" spans="1:22">
      <c r="A18" t="s">
        <v>70</v>
      </c>
      <c r="B18" t="s">
        <v>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9456</v>
      </c>
      <c r="L18">
        <v>12291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21747</v>
      </c>
    </row>
    <row r="19" spans="1:22">
      <c r="A19" t="s">
        <v>19</v>
      </c>
      <c r="B19" t="s">
        <v>3</v>
      </c>
      <c r="C19">
        <v>20351</v>
      </c>
      <c r="D19">
        <v>13551</v>
      </c>
      <c r="E19">
        <v>7749</v>
      </c>
      <c r="F19">
        <v>11664</v>
      </c>
      <c r="G19">
        <v>6908</v>
      </c>
      <c r="H19">
        <v>5537</v>
      </c>
      <c r="I19">
        <v>1549</v>
      </c>
      <c r="J19">
        <v>17354</v>
      </c>
      <c r="K19">
        <v>5295</v>
      </c>
      <c r="L19">
        <v>4622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94580</v>
      </c>
    </row>
    <row r="20" spans="1:22">
      <c r="A20" t="s">
        <v>14</v>
      </c>
      <c r="B20" t="s">
        <v>3</v>
      </c>
      <c r="C20">
        <v>174013</v>
      </c>
      <c r="D20">
        <v>400463</v>
      </c>
      <c r="E20">
        <v>253654</v>
      </c>
      <c r="F20">
        <v>265287</v>
      </c>
      <c r="G20">
        <v>268304</v>
      </c>
      <c r="H20">
        <v>389950</v>
      </c>
      <c r="I20">
        <v>202197</v>
      </c>
      <c r="J20">
        <v>538022</v>
      </c>
      <c r="K20">
        <v>307018</v>
      </c>
      <c r="L20">
        <v>313747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3112655</v>
      </c>
    </row>
    <row r="21" spans="1:22">
      <c r="A21" t="s">
        <v>52</v>
      </c>
      <c r="B21" t="s">
        <v>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>
      <c r="A22" t="s">
        <v>69</v>
      </c>
      <c r="B22" t="s">
        <v>4</v>
      </c>
      <c r="C22">
        <v>49520</v>
      </c>
      <c r="D22">
        <v>69450</v>
      </c>
      <c r="E22">
        <v>67459</v>
      </c>
      <c r="F22">
        <v>58577</v>
      </c>
      <c r="G22">
        <v>59190</v>
      </c>
      <c r="H22">
        <v>56328</v>
      </c>
      <c r="I22">
        <v>40114</v>
      </c>
      <c r="J22">
        <v>70866</v>
      </c>
      <c r="K22">
        <v>68005</v>
      </c>
      <c r="L22">
        <v>56193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595702</v>
      </c>
    </row>
    <row r="23" spans="1:22">
      <c r="A23" t="s">
        <v>16</v>
      </c>
      <c r="B23" t="s">
        <v>3</v>
      </c>
      <c r="C23">
        <v>15362</v>
      </c>
      <c r="D23">
        <v>22823</v>
      </c>
      <c r="E23">
        <v>15432</v>
      </c>
      <c r="F23">
        <v>30499</v>
      </c>
      <c r="G23">
        <v>25856</v>
      </c>
      <c r="H23">
        <v>38092</v>
      </c>
      <c r="I23">
        <v>18799</v>
      </c>
      <c r="J23">
        <v>52894</v>
      </c>
      <c r="K23">
        <v>24201</v>
      </c>
      <c r="L23">
        <v>11430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255388</v>
      </c>
    </row>
    <row r="24" spans="1:22">
      <c r="A24" t="s">
        <v>17</v>
      </c>
      <c r="B24" t="s">
        <v>3</v>
      </c>
      <c r="C24">
        <v>46200</v>
      </c>
      <c r="D24">
        <v>47564</v>
      </c>
      <c r="E24">
        <v>109177</v>
      </c>
      <c r="F24">
        <v>65739</v>
      </c>
      <c r="G24">
        <v>68226</v>
      </c>
      <c r="H24">
        <v>56776</v>
      </c>
      <c r="I24">
        <v>35545</v>
      </c>
      <c r="J24">
        <v>160496</v>
      </c>
      <c r="K24">
        <v>75432</v>
      </c>
      <c r="L24">
        <v>78141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743296</v>
      </c>
    </row>
    <row r="25" spans="1:22">
      <c r="A25" t="s">
        <v>15</v>
      </c>
      <c r="B25" t="s">
        <v>3</v>
      </c>
      <c r="C25">
        <v>632502</v>
      </c>
      <c r="D25">
        <v>583170</v>
      </c>
      <c r="E25">
        <v>575119</v>
      </c>
      <c r="F25">
        <v>741169</v>
      </c>
      <c r="G25">
        <v>594250</v>
      </c>
      <c r="H25">
        <v>699451</v>
      </c>
      <c r="I25">
        <v>589975</v>
      </c>
      <c r="J25">
        <v>1030526</v>
      </c>
      <c r="K25">
        <v>490978</v>
      </c>
      <c r="L25">
        <v>394758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6331898</v>
      </c>
    </row>
    <row r="26" spans="1:22">
      <c r="A26" t="s">
        <v>64</v>
      </c>
      <c r="B26" t="s">
        <v>3</v>
      </c>
      <c r="C26">
        <v>222</v>
      </c>
      <c r="D26">
        <v>235</v>
      </c>
      <c r="E26">
        <v>295</v>
      </c>
      <c r="F26">
        <v>124</v>
      </c>
      <c r="G26">
        <v>485</v>
      </c>
      <c r="H26">
        <v>195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1556</v>
      </c>
    </row>
    <row r="27" spans="1:22">
      <c r="A27" t="s">
        <v>53</v>
      </c>
      <c r="B27" t="s">
        <v>5</v>
      </c>
      <c r="C27">
        <v>7553</v>
      </c>
      <c r="D27">
        <v>8116</v>
      </c>
      <c r="E27">
        <v>10183</v>
      </c>
      <c r="F27">
        <v>11451</v>
      </c>
      <c r="G27">
        <v>15017</v>
      </c>
      <c r="H27">
        <v>16747</v>
      </c>
      <c r="I27">
        <v>17472</v>
      </c>
      <c r="J27">
        <v>39382</v>
      </c>
      <c r="K27">
        <v>20206</v>
      </c>
      <c r="L27">
        <v>27303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173430</v>
      </c>
    </row>
    <row r="28" spans="1:22">
      <c r="A28" t="s">
        <v>40</v>
      </c>
      <c r="B28" t="s">
        <v>5</v>
      </c>
      <c r="C28">
        <v>710</v>
      </c>
      <c r="D28">
        <v>144</v>
      </c>
      <c r="E28">
        <v>7</v>
      </c>
      <c r="F28">
        <v>0</v>
      </c>
      <c r="G28">
        <v>0</v>
      </c>
      <c r="H28">
        <v>23</v>
      </c>
      <c r="I28">
        <v>0</v>
      </c>
      <c r="J28">
        <v>0</v>
      </c>
      <c r="K28">
        <v>7134</v>
      </c>
      <c r="L28">
        <v>10076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18094</v>
      </c>
    </row>
    <row r="29" spans="1:22">
      <c r="A29" t="s">
        <v>54</v>
      </c>
      <c r="B29" t="s">
        <v>5</v>
      </c>
      <c r="C29">
        <v>1000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1000</v>
      </c>
    </row>
    <row r="30" spans="1:22">
      <c r="A30" t="s">
        <v>8</v>
      </c>
      <c r="B30" t="s">
        <v>3</v>
      </c>
      <c r="C30">
        <v>433997</v>
      </c>
      <c r="D30">
        <v>536426</v>
      </c>
      <c r="E30">
        <v>574528</v>
      </c>
      <c r="F30">
        <v>451920</v>
      </c>
      <c r="G30">
        <v>447014</v>
      </c>
      <c r="H30">
        <v>622367</v>
      </c>
      <c r="I30">
        <v>472445</v>
      </c>
      <c r="J30">
        <v>960068</v>
      </c>
      <c r="K30">
        <v>482756</v>
      </c>
      <c r="L30">
        <v>376809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5358330</v>
      </c>
    </row>
    <row r="31" spans="1:22">
      <c r="A31" t="s">
        <v>18</v>
      </c>
      <c r="B31" t="s">
        <v>3</v>
      </c>
      <c r="C31">
        <v>50541</v>
      </c>
      <c r="D31">
        <v>98850</v>
      </c>
      <c r="E31">
        <v>83635</v>
      </c>
      <c r="F31">
        <v>7150</v>
      </c>
      <c r="G31">
        <v>7874</v>
      </c>
      <c r="H31">
        <v>36925</v>
      </c>
      <c r="I31">
        <v>30724</v>
      </c>
      <c r="J31">
        <v>57746</v>
      </c>
      <c r="K31">
        <v>51205</v>
      </c>
      <c r="L31">
        <v>68529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493179</v>
      </c>
    </row>
    <row r="32" spans="1:22">
      <c r="A32" t="s">
        <v>21</v>
      </c>
      <c r="B32" t="s">
        <v>3</v>
      </c>
      <c r="C32">
        <v>857</v>
      </c>
      <c r="D32">
        <v>354</v>
      </c>
      <c r="E32">
        <v>864</v>
      </c>
      <c r="F32">
        <v>0</v>
      </c>
      <c r="G32">
        <v>0</v>
      </c>
      <c r="H32">
        <v>478</v>
      </c>
      <c r="I32">
        <v>19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2572</v>
      </c>
    </row>
    <row r="33" spans="1:22">
      <c r="A33" t="s">
        <v>55</v>
      </c>
      <c r="B33" t="s">
        <v>5</v>
      </c>
      <c r="C33">
        <v>16583</v>
      </c>
      <c r="D33">
        <v>18831</v>
      </c>
      <c r="E33">
        <v>12597</v>
      </c>
      <c r="F33">
        <v>275</v>
      </c>
      <c r="G33">
        <v>0</v>
      </c>
      <c r="H33">
        <v>15829</v>
      </c>
      <c r="I33">
        <v>16003</v>
      </c>
      <c r="J33">
        <v>36902</v>
      </c>
      <c r="K33">
        <v>28915</v>
      </c>
      <c r="L33">
        <v>34597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180532</v>
      </c>
    </row>
    <row r="34" spans="1:22">
      <c r="A34" t="s">
        <v>41</v>
      </c>
      <c r="B34" t="s">
        <v>3</v>
      </c>
      <c r="C34">
        <v>5083</v>
      </c>
      <c r="D34">
        <v>4309</v>
      </c>
      <c r="E34">
        <v>7821</v>
      </c>
      <c r="F34">
        <v>5246</v>
      </c>
      <c r="G34">
        <v>6324</v>
      </c>
      <c r="H34">
        <v>6819</v>
      </c>
      <c r="I34">
        <v>6280</v>
      </c>
      <c r="J34">
        <v>11590</v>
      </c>
      <c r="K34">
        <v>8065</v>
      </c>
      <c r="L34">
        <v>6896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68433</v>
      </c>
    </row>
    <row r="35" spans="1:22">
      <c r="A35" t="s">
        <v>22</v>
      </c>
      <c r="B35" t="s">
        <v>3</v>
      </c>
      <c r="C35">
        <v>13290</v>
      </c>
      <c r="D35">
        <v>25312</v>
      </c>
      <c r="E35">
        <v>17719</v>
      </c>
      <c r="F35">
        <v>14549</v>
      </c>
      <c r="G35">
        <v>25874</v>
      </c>
      <c r="H35">
        <v>26222</v>
      </c>
      <c r="I35">
        <v>40921</v>
      </c>
      <c r="J35">
        <v>58758</v>
      </c>
      <c r="K35">
        <v>30631</v>
      </c>
      <c r="L35">
        <v>38171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291447</v>
      </c>
    </row>
    <row r="36" spans="1:22">
      <c r="A36" t="s">
        <v>56</v>
      </c>
      <c r="B36" t="s">
        <v>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10582</v>
      </c>
      <c r="J36">
        <v>17878</v>
      </c>
      <c r="K36">
        <v>7630</v>
      </c>
      <c r="L36">
        <v>7533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43623</v>
      </c>
    </row>
    <row r="37" spans="1:22">
      <c r="A37" t="s">
        <v>23</v>
      </c>
      <c r="B37" t="s">
        <v>3</v>
      </c>
      <c r="C37">
        <v>35517</v>
      </c>
      <c r="D37">
        <v>42578</v>
      </c>
      <c r="E37">
        <v>63257</v>
      </c>
      <c r="F37">
        <v>33263</v>
      </c>
      <c r="G37">
        <v>32179</v>
      </c>
      <c r="H37">
        <v>52868</v>
      </c>
      <c r="I37">
        <v>45177</v>
      </c>
      <c r="J37">
        <v>65860</v>
      </c>
      <c r="K37">
        <v>30527</v>
      </c>
      <c r="L37">
        <v>44798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446024</v>
      </c>
    </row>
    <row r="38" spans="1:22">
      <c r="A38" t="s">
        <v>43</v>
      </c>
      <c r="B38" t="s">
        <v>3</v>
      </c>
      <c r="C38">
        <v>4620</v>
      </c>
      <c r="D38">
        <v>4493</v>
      </c>
      <c r="E38">
        <v>6315</v>
      </c>
      <c r="F38">
        <v>4602</v>
      </c>
      <c r="G38">
        <v>6201</v>
      </c>
      <c r="H38">
        <v>6496</v>
      </c>
      <c r="I38">
        <v>7896</v>
      </c>
      <c r="J38">
        <v>20592</v>
      </c>
      <c r="K38">
        <v>11499</v>
      </c>
      <c r="L38">
        <v>11217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83931</v>
      </c>
    </row>
    <row r="39" spans="1:22">
      <c r="A39" t="s">
        <v>58</v>
      </c>
      <c r="B39" t="s">
        <v>5</v>
      </c>
      <c r="C39">
        <v>15231</v>
      </c>
      <c r="D39">
        <v>40559</v>
      </c>
      <c r="E39">
        <v>27191</v>
      </c>
      <c r="F39">
        <v>57841</v>
      </c>
      <c r="G39">
        <v>14733</v>
      </c>
      <c r="H39">
        <v>18721</v>
      </c>
      <c r="I39">
        <v>13647</v>
      </c>
      <c r="J39">
        <v>19776</v>
      </c>
      <c r="K39">
        <v>16702</v>
      </c>
      <c r="L39">
        <v>27365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251766</v>
      </c>
    </row>
    <row r="40" spans="1:22">
      <c r="A40" t="s">
        <v>31</v>
      </c>
      <c r="B40" t="s">
        <v>5</v>
      </c>
      <c r="C40">
        <v>163606</v>
      </c>
      <c r="D40">
        <v>143657</v>
      </c>
      <c r="E40">
        <v>121977</v>
      </c>
      <c r="F40">
        <v>140961</v>
      </c>
      <c r="G40">
        <v>123540</v>
      </c>
      <c r="H40">
        <v>213178</v>
      </c>
      <c r="I40">
        <v>131055</v>
      </c>
      <c r="J40">
        <v>258580</v>
      </c>
      <c r="K40">
        <v>222383</v>
      </c>
      <c r="L40">
        <v>190896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1709833</v>
      </c>
    </row>
    <row r="41" spans="1:22">
      <c r="A41" t="s">
        <v>44</v>
      </c>
      <c r="B41" t="s">
        <v>3</v>
      </c>
      <c r="C41">
        <v>808</v>
      </c>
      <c r="D41">
        <v>729</v>
      </c>
      <c r="E41">
        <v>1223</v>
      </c>
      <c r="F41">
        <v>1991</v>
      </c>
      <c r="G41">
        <v>1452</v>
      </c>
      <c r="H41">
        <v>1347</v>
      </c>
      <c r="I41">
        <v>885</v>
      </c>
      <c r="J41">
        <v>1382</v>
      </c>
      <c r="K41">
        <v>5</v>
      </c>
      <c r="L41">
        <v>38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9860</v>
      </c>
    </row>
    <row r="42" spans="1:22">
      <c r="A42" t="s">
        <v>45</v>
      </c>
      <c r="B42" t="s">
        <v>3</v>
      </c>
      <c r="C42">
        <v>6970</v>
      </c>
      <c r="D42">
        <v>5029</v>
      </c>
      <c r="E42">
        <v>7081</v>
      </c>
      <c r="F42">
        <v>6152</v>
      </c>
      <c r="G42">
        <v>6507</v>
      </c>
      <c r="H42">
        <v>10420</v>
      </c>
      <c r="I42">
        <v>6657</v>
      </c>
      <c r="J42">
        <v>13888</v>
      </c>
      <c r="K42">
        <v>6450</v>
      </c>
      <c r="L42">
        <v>6139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75293</v>
      </c>
    </row>
    <row r="43" spans="1:22">
      <c r="A43" t="s">
        <v>46</v>
      </c>
      <c r="B43" t="s">
        <v>5</v>
      </c>
      <c r="C43">
        <v>8944</v>
      </c>
      <c r="D43">
        <v>9543</v>
      </c>
      <c r="E43">
        <v>10346</v>
      </c>
      <c r="F43">
        <v>6734</v>
      </c>
      <c r="G43">
        <v>10023</v>
      </c>
      <c r="H43">
        <v>15422</v>
      </c>
      <c r="I43">
        <v>11811</v>
      </c>
      <c r="J43">
        <v>20846</v>
      </c>
      <c r="K43">
        <v>10558</v>
      </c>
      <c r="L43">
        <v>13063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117290</v>
      </c>
    </row>
    <row r="44" spans="1:22">
      <c r="A44" t="s">
        <v>32</v>
      </c>
      <c r="B44" t="s">
        <v>4</v>
      </c>
      <c r="C44">
        <v>16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16</v>
      </c>
    </row>
    <row r="45" spans="1:22">
      <c r="A45" t="s">
        <v>62</v>
      </c>
      <c r="B45" t="s">
        <v>3</v>
      </c>
      <c r="C45">
        <v>0</v>
      </c>
      <c r="D45">
        <v>0</v>
      </c>
      <c r="E45">
        <v>0</v>
      </c>
      <c r="F45">
        <v>0</v>
      </c>
      <c r="G45">
        <v>0</v>
      </c>
      <c r="H45">
        <v>1050</v>
      </c>
      <c r="I45">
        <v>7000</v>
      </c>
      <c r="J45">
        <v>6000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14050</v>
      </c>
    </row>
    <row r="46" spans="1:22">
      <c r="A46" t="s">
        <v>57</v>
      </c>
      <c r="B46" t="s">
        <v>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>
      <c r="A47" t="s">
        <v>63</v>
      </c>
      <c r="B47" t="s">
        <v>3</v>
      </c>
      <c r="C47">
        <v>0</v>
      </c>
      <c r="D47">
        <v>116</v>
      </c>
      <c r="E47">
        <v>0</v>
      </c>
      <c r="F47">
        <v>0</v>
      </c>
      <c r="G47">
        <v>0</v>
      </c>
      <c r="H47">
        <v>36730</v>
      </c>
      <c r="I47">
        <v>22640</v>
      </c>
      <c r="J47">
        <v>546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60032</v>
      </c>
    </row>
    <row r="48" spans="1:22">
      <c r="A48" t="s">
        <v>9</v>
      </c>
      <c r="B48" t="s">
        <v>3</v>
      </c>
      <c r="C48">
        <v>131547</v>
      </c>
      <c r="D48">
        <v>73795</v>
      </c>
      <c r="E48">
        <v>138642</v>
      </c>
      <c r="F48">
        <v>84976</v>
      </c>
      <c r="G48">
        <v>80698</v>
      </c>
      <c r="H48">
        <v>111785</v>
      </c>
      <c r="I48">
        <v>140997</v>
      </c>
      <c r="J48">
        <v>204832</v>
      </c>
      <c r="K48">
        <v>52615</v>
      </c>
      <c r="L48">
        <v>41060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1060947</v>
      </c>
    </row>
    <row r="49" spans="1:22">
      <c r="A49" t="s">
        <v>10</v>
      </c>
      <c r="B49" t="s">
        <v>3</v>
      </c>
      <c r="C49">
        <v>15</v>
      </c>
      <c r="D49">
        <v>0</v>
      </c>
      <c r="E49">
        <v>32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47</v>
      </c>
    </row>
    <row r="50" spans="1:22">
      <c r="A50" t="s">
        <v>47</v>
      </c>
      <c r="B50" t="s">
        <v>5</v>
      </c>
      <c r="C50">
        <v>0</v>
      </c>
      <c r="D50">
        <v>4</v>
      </c>
      <c r="E50">
        <v>0</v>
      </c>
      <c r="F50">
        <v>0</v>
      </c>
      <c r="G50">
        <v>0</v>
      </c>
      <c r="H50">
        <v>0</v>
      </c>
      <c r="I50">
        <v>1100</v>
      </c>
      <c r="J50">
        <v>7128</v>
      </c>
      <c r="K50">
        <v>8715</v>
      </c>
      <c r="L50">
        <v>2703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19650</v>
      </c>
    </row>
    <row r="51" spans="1:22">
      <c r="A51" t="s">
        <v>49</v>
      </c>
      <c r="B51" t="s">
        <v>3</v>
      </c>
      <c r="C51">
        <v>9314</v>
      </c>
      <c r="D51">
        <v>10803</v>
      </c>
      <c r="E51">
        <v>8605</v>
      </c>
      <c r="F51">
        <v>10164</v>
      </c>
      <c r="G51">
        <v>7470</v>
      </c>
      <c r="H51">
        <v>8120</v>
      </c>
      <c r="I51">
        <v>7407</v>
      </c>
      <c r="J51">
        <v>23182</v>
      </c>
      <c r="K51">
        <v>12706</v>
      </c>
      <c r="L51">
        <v>11406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109177</v>
      </c>
    </row>
    <row r="52" spans="1:22">
      <c r="A52" t="s">
        <v>48</v>
      </c>
      <c r="B52" t="s">
        <v>3</v>
      </c>
      <c r="C52">
        <v>67503</v>
      </c>
      <c r="D52">
        <v>53785</v>
      </c>
      <c r="E52">
        <v>45628</v>
      </c>
      <c r="F52">
        <v>65752</v>
      </c>
      <c r="G52">
        <v>30765</v>
      </c>
      <c r="H52">
        <v>102427</v>
      </c>
      <c r="I52">
        <v>149443</v>
      </c>
      <c r="J52">
        <v>0</v>
      </c>
      <c r="K52">
        <v>0</v>
      </c>
      <c r="L52">
        <v>182100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697403</v>
      </c>
    </row>
    <row r="53" spans="1:22">
      <c r="A53" t="s">
        <v>59</v>
      </c>
      <c r="B53" t="s">
        <v>5</v>
      </c>
      <c r="C53">
        <v>632</v>
      </c>
      <c r="D53">
        <v>0</v>
      </c>
      <c r="E53">
        <v>0</v>
      </c>
      <c r="F53">
        <v>0</v>
      </c>
      <c r="G53">
        <v>0</v>
      </c>
      <c r="H53">
        <v>0</v>
      </c>
      <c r="I53">
        <v>113</v>
      </c>
      <c r="J53">
        <v>1204</v>
      </c>
      <c r="K53">
        <v>92</v>
      </c>
      <c r="L53">
        <v>17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2058</v>
      </c>
    </row>
    <row r="54" spans="1:22">
      <c r="A54" t="s">
        <v>60</v>
      </c>
      <c r="B54" t="s">
        <v>3</v>
      </c>
      <c r="C54">
        <v>190</v>
      </c>
      <c r="D54">
        <v>110</v>
      </c>
      <c r="E54">
        <v>984</v>
      </c>
      <c r="F54">
        <v>0</v>
      </c>
      <c r="G54">
        <v>0</v>
      </c>
      <c r="H54">
        <v>221</v>
      </c>
      <c r="I54">
        <v>23</v>
      </c>
      <c r="J54">
        <v>116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1644</v>
      </c>
    </row>
    <row r="55" spans="1:22">
      <c r="A55" t="s">
        <v>25</v>
      </c>
      <c r="B55" t="s">
        <v>3</v>
      </c>
      <c r="C55">
        <v>60688</v>
      </c>
      <c r="D55">
        <v>74792</v>
      </c>
      <c r="E55">
        <v>58566</v>
      </c>
      <c r="F55">
        <v>77070</v>
      </c>
      <c r="G55">
        <v>67226</v>
      </c>
      <c r="H55">
        <v>84385</v>
      </c>
      <c r="I55">
        <v>81032</v>
      </c>
      <c r="J55">
        <v>118350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622109</v>
      </c>
    </row>
    <row r="56" spans="1:22">
      <c r="A56" t="s">
        <v>27</v>
      </c>
      <c r="B56" t="s">
        <v>3</v>
      </c>
      <c r="C56">
        <v>0</v>
      </c>
      <c r="D56">
        <v>32</v>
      </c>
      <c r="E56">
        <v>47</v>
      </c>
      <c r="F56">
        <v>0</v>
      </c>
      <c r="G56">
        <v>0</v>
      </c>
      <c r="H56">
        <v>530</v>
      </c>
      <c r="I56">
        <v>0</v>
      </c>
      <c r="J56">
        <v>0</v>
      </c>
      <c r="K56">
        <v>8310</v>
      </c>
      <c r="L56">
        <v>11575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20494</v>
      </c>
    </row>
    <row r="57" spans="1:22">
      <c r="A57" t="s">
        <v>26</v>
      </c>
      <c r="B57" t="s">
        <v>3</v>
      </c>
      <c r="C57">
        <v>0</v>
      </c>
      <c r="D57">
        <v>58</v>
      </c>
      <c r="E57">
        <v>817</v>
      </c>
      <c r="F57">
        <v>0</v>
      </c>
      <c r="G57">
        <v>0</v>
      </c>
      <c r="H57">
        <v>1390</v>
      </c>
      <c r="I57">
        <v>0</v>
      </c>
      <c r="J57">
        <v>0</v>
      </c>
      <c r="K57">
        <v>62315</v>
      </c>
      <c r="L57">
        <v>55268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119848</v>
      </c>
    </row>
    <row r="58" spans="1:22">
      <c r="A58" t="s">
        <v>28</v>
      </c>
      <c r="B58" t="s">
        <v>3</v>
      </c>
      <c r="C58">
        <v>0</v>
      </c>
      <c r="D58">
        <v>502</v>
      </c>
      <c r="E58">
        <v>1210</v>
      </c>
      <c r="F58">
        <v>92</v>
      </c>
      <c r="G58">
        <v>0</v>
      </c>
      <c r="H58">
        <v>401</v>
      </c>
      <c r="I58">
        <v>0</v>
      </c>
      <c r="J58">
        <v>0</v>
      </c>
      <c r="K58">
        <v>22437</v>
      </c>
      <c r="L58">
        <v>22316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46958</v>
      </c>
    </row>
    <row r="59" spans="1:22">
      <c r="A59" t="s">
        <v>29</v>
      </c>
      <c r="B59" t="s">
        <v>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13385</v>
      </c>
      <c r="L59">
        <v>10048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23433</v>
      </c>
    </row>
    <row r="60" spans="1:22">
      <c r="A60" t="s">
        <v>24</v>
      </c>
      <c r="B60" t="s">
        <v>3</v>
      </c>
      <c r="C60">
        <v>278509</v>
      </c>
      <c r="D60">
        <v>399512</v>
      </c>
      <c r="E60">
        <v>244164</v>
      </c>
      <c r="F60">
        <v>220929</v>
      </c>
      <c r="G60">
        <v>255939</v>
      </c>
      <c r="H60">
        <v>352385</v>
      </c>
      <c r="I60">
        <v>325792</v>
      </c>
      <c r="J60">
        <v>561306</v>
      </c>
      <c r="K60">
        <v>416489</v>
      </c>
      <c r="L60">
        <v>325133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3380158</v>
      </c>
    </row>
    <row r="61" spans="1:22">
      <c r="A61" t="s">
        <v>50</v>
      </c>
      <c r="B61" t="s">
        <v>3</v>
      </c>
      <c r="C61">
        <v>11256</v>
      </c>
      <c r="D61">
        <v>12248</v>
      </c>
      <c r="E61">
        <v>14795</v>
      </c>
      <c r="F61">
        <v>11888</v>
      </c>
      <c r="G61">
        <v>12918</v>
      </c>
      <c r="H61">
        <v>17782</v>
      </c>
      <c r="I61">
        <v>13409</v>
      </c>
      <c r="J61">
        <v>38186</v>
      </c>
      <c r="K61">
        <v>17201</v>
      </c>
      <c r="L61">
        <v>18403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168086</v>
      </c>
    </row>
    <row r="62" spans="1:22">
      <c r="A62" t="s">
        <v>61</v>
      </c>
      <c r="B62" t="s">
        <v>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6" spans="1:2">
      <c r="A66" t="s">
        <v>67</v>
      </c>
    </row>
    <row r="67" spans="1:2">
      <c r="A67" s="6" t="s">
        <v>72</v>
      </c>
      <c r="B67" s="6"/>
    </row>
  </sheetData>
  <sortState ref="A3:V62">
    <sortCondition ref="A3"/>
  </sortState>
  <mergeCells count="1">
    <mergeCell ref="A1:W1"/>
  </mergeCells>
  <conditionalFormatting sqref="A1:A2">
    <cfRule type="dataBar" priority="2">
      <dataBar>
        <cfvo type="min" val="0"/>
        <cfvo type="max" val="0"/>
        <color rgb="FF638EC6"/>
      </dataBar>
    </cfRule>
  </conditionalFormatting>
  <conditionalFormatting sqref="A66:B66">
    <cfRule type="dataBar" priority="1">
      <dataBar>
        <cfvo type="min" val="0"/>
        <cfvo type="max" val="0"/>
        <color rgb="FF638EC6"/>
      </dataBar>
    </cfRule>
  </conditionalFormatting>
  <hyperlinks>
    <hyperlink ref="A67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zoomScale="73" zoomScaleNormal="73" workbookViewId="0">
      <selection activeCell="A3" sqref="A3:D23"/>
    </sheetView>
  </sheetViews>
  <sheetFormatPr baseColWidth="10" defaultRowHeight="15.75"/>
  <cols>
    <col min="1" max="1" width="11.42578125" style="8"/>
    <col min="2" max="2" width="17" style="8" customWidth="1"/>
    <col min="3" max="3" width="17.28515625" style="8" customWidth="1"/>
    <col min="4" max="4" width="20.140625" style="8" customWidth="1"/>
    <col min="5" max="16384" width="11.42578125" style="8"/>
  </cols>
  <sheetData>
    <row r="1" spans="1:7" ht="15" customHeight="1">
      <c r="A1" s="587" t="s">
        <v>929</v>
      </c>
      <c r="B1" s="587"/>
      <c r="C1" s="587"/>
      <c r="D1" s="587"/>
    </row>
    <row r="2" spans="1:7" ht="16.5">
      <c r="A2" s="588"/>
      <c r="B2" s="588"/>
      <c r="C2" s="588"/>
      <c r="D2" s="588"/>
      <c r="G2" s="549"/>
    </row>
    <row r="3" spans="1:7" ht="16.5">
      <c r="A3" s="315" t="s">
        <v>711</v>
      </c>
      <c r="B3" s="348" t="s">
        <v>710</v>
      </c>
      <c r="C3" s="348" t="s">
        <v>709</v>
      </c>
      <c r="D3" s="315" t="s">
        <v>712</v>
      </c>
      <c r="G3" s="549"/>
    </row>
    <row r="4" spans="1:7">
      <c r="A4" s="349">
        <v>1990</v>
      </c>
      <c r="B4" s="350">
        <v>1655.9</v>
      </c>
      <c r="C4" s="351">
        <v>1751.8</v>
      </c>
      <c r="D4" s="350">
        <v>-95.9</v>
      </c>
    </row>
    <row r="5" spans="1:7">
      <c r="A5" s="349">
        <v>1991</v>
      </c>
      <c r="B5" s="350">
        <v>1742.6</v>
      </c>
      <c r="C5" s="351">
        <v>2007.5</v>
      </c>
      <c r="D5" s="351">
        <v>-264.89999999999998</v>
      </c>
    </row>
    <row r="6" spans="1:7">
      <c r="A6" s="349">
        <v>1992</v>
      </c>
      <c r="B6" s="350">
        <v>2099.8000000000002</v>
      </c>
      <c r="C6" s="351">
        <v>2372.5</v>
      </c>
      <c r="D6" s="351">
        <v>-272.7</v>
      </c>
    </row>
    <row r="7" spans="1:7">
      <c r="A7" s="349">
        <v>1993</v>
      </c>
      <c r="B7" s="350">
        <v>2349.8000000000002</v>
      </c>
      <c r="C7" s="351">
        <v>2671.7</v>
      </c>
      <c r="D7" s="351">
        <v>-321.89999999999998</v>
      </c>
    </row>
    <row r="8" spans="1:7">
      <c r="A8" s="349">
        <v>1994</v>
      </c>
      <c r="B8" s="350">
        <v>2798.8</v>
      </c>
      <c r="C8" s="351">
        <v>3090.5</v>
      </c>
      <c r="D8" s="351">
        <v>-291.7</v>
      </c>
    </row>
    <row r="9" spans="1:7">
      <c r="A9" s="349">
        <v>1995</v>
      </c>
      <c r="B9" s="350">
        <v>3014.9</v>
      </c>
      <c r="C9" s="351">
        <v>3398.9</v>
      </c>
      <c r="D9" s="351">
        <v>-384</v>
      </c>
    </row>
    <row r="10" spans="1:7">
      <c r="A10" s="349">
        <v>1996</v>
      </c>
      <c r="B10" s="350">
        <v>3190.5</v>
      </c>
      <c r="C10" s="351">
        <v>3575</v>
      </c>
      <c r="D10" s="351">
        <v>-384.5</v>
      </c>
    </row>
    <row r="11" spans="1:7">
      <c r="A11" s="349">
        <v>1997</v>
      </c>
      <c r="B11" s="350">
        <v>3923.9</v>
      </c>
      <c r="C11" s="351">
        <v>4326.8</v>
      </c>
      <c r="D11" s="351">
        <v>-402.9</v>
      </c>
    </row>
    <row r="12" spans="1:7">
      <c r="A12" s="349">
        <v>1998</v>
      </c>
      <c r="B12" s="350">
        <v>3943.9</v>
      </c>
      <c r="C12" s="351">
        <v>4441.1000000000004</v>
      </c>
      <c r="D12" s="351">
        <v>-497.2</v>
      </c>
    </row>
    <row r="13" spans="1:7">
      <c r="A13" s="349">
        <v>1999</v>
      </c>
      <c r="B13" s="350">
        <v>4100.5</v>
      </c>
      <c r="C13" s="351">
        <v>4286.6000000000004</v>
      </c>
      <c r="D13" s="351">
        <v>-186.1</v>
      </c>
    </row>
    <row r="14" spans="1:7">
      <c r="A14" s="349">
        <v>2000</v>
      </c>
      <c r="B14" s="350">
        <v>4472.8</v>
      </c>
      <c r="C14" s="351">
        <v>4383.3</v>
      </c>
      <c r="D14" s="351">
        <v>89.5</v>
      </c>
    </row>
    <row r="15" spans="1:7">
      <c r="A15" s="349">
        <v>2001</v>
      </c>
      <c r="B15" s="350">
        <v>4397.3999999999996</v>
      </c>
      <c r="C15" s="351">
        <v>4183.3999999999996</v>
      </c>
      <c r="D15" s="351">
        <v>214</v>
      </c>
    </row>
    <row r="16" spans="1:7">
      <c r="A16" s="349">
        <v>2002</v>
      </c>
      <c r="B16" s="350">
        <v>4250.1000000000004</v>
      </c>
      <c r="C16" s="351">
        <v>4168.8</v>
      </c>
      <c r="D16" s="351">
        <v>81.3</v>
      </c>
    </row>
    <row r="17" spans="1:4">
      <c r="A17" s="349">
        <v>2003</v>
      </c>
      <c r="B17" s="350">
        <v>4205.3999999999996</v>
      </c>
      <c r="C17" s="351">
        <v>4455.2</v>
      </c>
      <c r="D17" s="351">
        <v>-249.8</v>
      </c>
    </row>
    <row r="18" spans="1:4">
      <c r="A18" s="349">
        <v>2004</v>
      </c>
      <c r="B18" s="350">
        <v>4358.3</v>
      </c>
      <c r="C18" s="351">
        <v>4527.1000000000004</v>
      </c>
      <c r="D18" s="351">
        <v>-168.8</v>
      </c>
    </row>
    <row r="19" spans="1:4">
      <c r="A19" s="349">
        <v>2005</v>
      </c>
      <c r="B19" s="350">
        <v>4718.7</v>
      </c>
      <c r="C19" s="351">
        <v>4603.7</v>
      </c>
      <c r="D19" s="351">
        <v>115</v>
      </c>
    </row>
    <row r="20" spans="1:4">
      <c r="A20" s="349">
        <v>2006</v>
      </c>
      <c r="B20" s="350">
        <v>5350.5</v>
      </c>
      <c r="C20" s="351">
        <v>4532.3999999999996</v>
      </c>
      <c r="D20" s="351">
        <v>818.2</v>
      </c>
    </row>
    <row r="21" spans="1:4">
      <c r="A21" s="349">
        <v>2007</v>
      </c>
      <c r="B21" s="350">
        <v>6084.1</v>
      </c>
      <c r="C21" s="351">
        <v>4215.6000000000004</v>
      </c>
      <c r="D21" s="351">
        <v>1868.4</v>
      </c>
    </row>
    <row r="22" spans="1:4">
      <c r="A22" s="349">
        <v>2008</v>
      </c>
      <c r="B22" s="350">
        <v>6594.4</v>
      </c>
      <c r="C22" s="351">
        <v>3977.8</v>
      </c>
      <c r="D22" s="351">
        <v>2616.5</v>
      </c>
    </row>
    <row r="23" spans="1:4">
      <c r="A23" s="550" t="s">
        <v>964</v>
      </c>
      <c r="B23" s="350">
        <v>1687</v>
      </c>
      <c r="C23" s="351">
        <v>1058.2</v>
      </c>
      <c r="D23" s="349">
        <v>628.79999999999995</v>
      </c>
    </row>
    <row r="24" spans="1:4">
      <c r="A24" s="551"/>
      <c r="B24" s="352"/>
      <c r="C24" s="353"/>
      <c r="D24" s="306"/>
    </row>
    <row r="25" spans="1:4">
      <c r="A25" s="15" t="s">
        <v>965</v>
      </c>
    </row>
    <row r="26" spans="1:4">
      <c r="A26" s="552" t="s">
        <v>713</v>
      </c>
      <c r="B26" s="150"/>
      <c r="C26" s="150"/>
      <c r="D26" s="150"/>
    </row>
  </sheetData>
  <mergeCells count="1">
    <mergeCell ref="A1:D2"/>
  </mergeCells>
  <pageMargins left="0.7" right="0.7" top="0.75" bottom="0.75" header="0.3" footer="0.3"/>
  <pageSetup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9"/>
  <sheetViews>
    <sheetView zoomScale="77" zoomScaleNormal="77" workbookViewId="0">
      <pane xSplit="1" ySplit="2" topLeftCell="E7" activePane="bottomRight" state="frozen"/>
      <selection pane="topRight" activeCell="B1" sqref="B1"/>
      <selection pane="bottomLeft" activeCell="A3" sqref="A3"/>
      <selection pane="bottomRight" activeCell="K21" sqref="K21"/>
    </sheetView>
  </sheetViews>
  <sheetFormatPr baseColWidth="10" defaultColWidth="11.42578125" defaultRowHeight="15.75"/>
  <cols>
    <col min="1" max="1" width="19.5703125" style="150" customWidth="1"/>
    <col min="2" max="8" width="11.42578125" style="150" customWidth="1"/>
    <col min="9" max="18" width="11.42578125" style="210" customWidth="1"/>
    <col min="19" max="253" width="11.42578125" style="150"/>
    <col min="254" max="254" width="11.42578125" style="150" customWidth="1"/>
    <col min="255" max="255" width="5.7109375" style="150" customWidth="1"/>
    <col min="256" max="256" width="19.5703125" style="150" customWidth="1"/>
    <col min="257" max="274" width="11.42578125" style="150" customWidth="1"/>
    <col min="275" max="509" width="11.42578125" style="150"/>
    <col min="510" max="510" width="11.42578125" style="150" customWidth="1"/>
    <col min="511" max="511" width="5.7109375" style="150" customWidth="1"/>
    <col min="512" max="512" width="19.5703125" style="150" customWidth="1"/>
    <col min="513" max="530" width="11.42578125" style="150" customWidth="1"/>
    <col min="531" max="765" width="11.42578125" style="150"/>
    <col min="766" max="766" width="11.42578125" style="150" customWidth="1"/>
    <col min="767" max="767" width="5.7109375" style="150" customWidth="1"/>
    <col min="768" max="768" width="19.5703125" style="150" customWidth="1"/>
    <col min="769" max="786" width="11.42578125" style="150" customWidth="1"/>
    <col min="787" max="1021" width="11.42578125" style="150"/>
    <col min="1022" max="1022" width="11.42578125" style="150" customWidth="1"/>
    <col min="1023" max="1023" width="5.7109375" style="150" customWidth="1"/>
    <col min="1024" max="1024" width="19.5703125" style="150" customWidth="1"/>
    <col min="1025" max="1042" width="11.42578125" style="150" customWidth="1"/>
    <col min="1043" max="1277" width="11.42578125" style="150"/>
    <col min="1278" max="1278" width="11.42578125" style="150" customWidth="1"/>
    <col min="1279" max="1279" width="5.7109375" style="150" customWidth="1"/>
    <col min="1280" max="1280" width="19.5703125" style="150" customWidth="1"/>
    <col min="1281" max="1298" width="11.42578125" style="150" customWidth="1"/>
    <col min="1299" max="1533" width="11.42578125" style="150"/>
    <col min="1534" max="1534" width="11.42578125" style="150" customWidth="1"/>
    <col min="1535" max="1535" width="5.7109375" style="150" customWidth="1"/>
    <col min="1536" max="1536" width="19.5703125" style="150" customWidth="1"/>
    <col min="1537" max="1554" width="11.42578125" style="150" customWidth="1"/>
    <col min="1555" max="1789" width="11.42578125" style="150"/>
    <col min="1790" max="1790" width="11.42578125" style="150" customWidth="1"/>
    <col min="1791" max="1791" width="5.7109375" style="150" customWidth="1"/>
    <col min="1792" max="1792" width="19.5703125" style="150" customWidth="1"/>
    <col min="1793" max="1810" width="11.42578125" style="150" customWidth="1"/>
    <col min="1811" max="2045" width="11.42578125" style="150"/>
    <col min="2046" max="2046" width="11.42578125" style="150" customWidth="1"/>
    <col min="2047" max="2047" width="5.7109375" style="150" customWidth="1"/>
    <col min="2048" max="2048" width="19.5703125" style="150" customWidth="1"/>
    <col min="2049" max="2066" width="11.42578125" style="150" customWidth="1"/>
    <col min="2067" max="2301" width="11.42578125" style="150"/>
    <col min="2302" max="2302" width="11.42578125" style="150" customWidth="1"/>
    <col min="2303" max="2303" width="5.7109375" style="150" customWidth="1"/>
    <col min="2304" max="2304" width="19.5703125" style="150" customWidth="1"/>
    <col min="2305" max="2322" width="11.42578125" style="150" customWidth="1"/>
    <col min="2323" max="2557" width="11.42578125" style="150"/>
    <col min="2558" max="2558" width="11.42578125" style="150" customWidth="1"/>
    <col min="2559" max="2559" width="5.7109375" style="150" customWidth="1"/>
    <col min="2560" max="2560" width="19.5703125" style="150" customWidth="1"/>
    <col min="2561" max="2578" width="11.42578125" style="150" customWidth="1"/>
    <col min="2579" max="2813" width="11.42578125" style="150"/>
    <col min="2814" max="2814" width="11.42578125" style="150" customWidth="1"/>
    <col min="2815" max="2815" width="5.7109375" style="150" customWidth="1"/>
    <col min="2816" max="2816" width="19.5703125" style="150" customWidth="1"/>
    <col min="2817" max="2834" width="11.42578125" style="150" customWidth="1"/>
    <col min="2835" max="3069" width="11.42578125" style="150"/>
    <col min="3070" max="3070" width="11.42578125" style="150" customWidth="1"/>
    <col min="3071" max="3071" width="5.7109375" style="150" customWidth="1"/>
    <col min="3072" max="3072" width="19.5703125" style="150" customWidth="1"/>
    <col min="3073" max="3090" width="11.42578125" style="150" customWidth="1"/>
    <col min="3091" max="3325" width="11.42578125" style="150"/>
    <col min="3326" max="3326" width="11.42578125" style="150" customWidth="1"/>
    <col min="3327" max="3327" width="5.7109375" style="150" customWidth="1"/>
    <col min="3328" max="3328" width="19.5703125" style="150" customWidth="1"/>
    <col min="3329" max="3346" width="11.42578125" style="150" customWidth="1"/>
    <col min="3347" max="3581" width="11.42578125" style="150"/>
    <col min="3582" max="3582" width="11.42578125" style="150" customWidth="1"/>
    <col min="3583" max="3583" width="5.7109375" style="150" customWidth="1"/>
    <col min="3584" max="3584" width="19.5703125" style="150" customWidth="1"/>
    <col min="3585" max="3602" width="11.42578125" style="150" customWidth="1"/>
    <col min="3603" max="3837" width="11.42578125" style="150"/>
    <col min="3838" max="3838" width="11.42578125" style="150" customWidth="1"/>
    <col min="3839" max="3839" width="5.7109375" style="150" customWidth="1"/>
    <col min="3840" max="3840" width="19.5703125" style="150" customWidth="1"/>
    <col min="3841" max="3858" width="11.42578125" style="150" customWidth="1"/>
    <col min="3859" max="4093" width="11.42578125" style="150"/>
    <col min="4094" max="4094" width="11.42578125" style="150" customWidth="1"/>
    <col min="4095" max="4095" width="5.7109375" style="150" customWidth="1"/>
    <col min="4096" max="4096" width="19.5703125" style="150" customWidth="1"/>
    <col min="4097" max="4114" width="11.42578125" style="150" customWidth="1"/>
    <col min="4115" max="4349" width="11.42578125" style="150"/>
    <col min="4350" max="4350" width="11.42578125" style="150" customWidth="1"/>
    <col min="4351" max="4351" width="5.7109375" style="150" customWidth="1"/>
    <col min="4352" max="4352" width="19.5703125" style="150" customWidth="1"/>
    <col min="4353" max="4370" width="11.42578125" style="150" customWidth="1"/>
    <col min="4371" max="4605" width="11.42578125" style="150"/>
    <col min="4606" max="4606" width="11.42578125" style="150" customWidth="1"/>
    <col min="4607" max="4607" width="5.7109375" style="150" customWidth="1"/>
    <col min="4608" max="4608" width="19.5703125" style="150" customWidth="1"/>
    <col min="4609" max="4626" width="11.42578125" style="150" customWidth="1"/>
    <col min="4627" max="4861" width="11.42578125" style="150"/>
    <col min="4862" max="4862" width="11.42578125" style="150" customWidth="1"/>
    <col min="4863" max="4863" width="5.7109375" style="150" customWidth="1"/>
    <col min="4864" max="4864" width="19.5703125" style="150" customWidth="1"/>
    <col min="4865" max="4882" width="11.42578125" style="150" customWidth="1"/>
    <col min="4883" max="5117" width="11.42578125" style="150"/>
    <col min="5118" max="5118" width="11.42578125" style="150" customWidth="1"/>
    <col min="5119" max="5119" width="5.7109375" style="150" customWidth="1"/>
    <col min="5120" max="5120" width="19.5703125" style="150" customWidth="1"/>
    <col min="5121" max="5138" width="11.42578125" style="150" customWidth="1"/>
    <col min="5139" max="5373" width="11.42578125" style="150"/>
    <col min="5374" max="5374" width="11.42578125" style="150" customWidth="1"/>
    <col min="5375" max="5375" width="5.7109375" style="150" customWidth="1"/>
    <col min="5376" max="5376" width="19.5703125" style="150" customWidth="1"/>
    <col min="5377" max="5394" width="11.42578125" style="150" customWidth="1"/>
    <col min="5395" max="5629" width="11.42578125" style="150"/>
    <col min="5630" max="5630" width="11.42578125" style="150" customWidth="1"/>
    <col min="5631" max="5631" width="5.7109375" style="150" customWidth="1"/>
    <col min="5632" max="5632" width="19.5703125" style="150" customWidth="1"/>
    <col min="5633" max="5650" width="11.42578125" style="150" customWidth="1"/>
    <col min="5651" max="5885" width="11.42578125" style="150"/>
    <col min="5886" max="5886" width="11.42578125" style="150" customWidth="1"/>
    <col min="5887" max="5887" width="5.7109375" style="150" customWidth="1"/>
    <col min="5888" max="5888" width="19.5703125" style="150" customWidth="1"/>
    <col min="5889" max="5906" width="11.42578125" style="150" customWidth="1"/>
    <col min="5907" max="6141" width="11.42578125" style="150"/>
    <col min="6142" max="6142" width="11.42578125" style="150" customWidth="1"/>
    <col min="6143" max="6143" width="5.7109375" style="150" customWidth="1"/>
    <col min="6144" max="6144" width="19.5703125" style="150" customWidth="1"/>
    <col min="6145" max="6162" width="11.42578125" style="150" customWidth="1"/>
    <col min="6163" max="6397" width="11.42578125" style="150"/>
    <col min="6398" max="6398" width="11.42578125" style="150" customWidth="1"/>
    <col min="6399" max="6399" width="5.7109375" style="150" customWidth="1"/>
    <col min="6400" max="6400" width="19.5703125" style="150" customWidth="1"/>
    <col min="6401" max="6418" width="11.42578125" style="150" customWidth="1"/>
    <col min="6419" max="6653" width="11.42578125" style="150"/>
    <col min="6654" max="6654" width="11.42578125" style="150" customWidth="1"/>
    <col min="6655" max="6655" width="5.7109375" style="150" customWidth="1"/>
    <col min="6656" max="6656" width="19.5703125" style="150" customWidth="1"/>
    <col min="6657" max="6674" width="11.42578125" style="150" customWidth="1"/>
    <col min="6675" max="6909" width="11.42578125" style="150"/>
    <col min="6910" max="6910" width="11.42578125" style="150" customWidth="1"/>
    <col min="6911" max="6911" width="5.7109375" style="150" customWidth="1"/>
    <col min="6912" max="6912" width="19.5703125" style="150" customWidth="1"/>
    <col min="6913" max="6930" width="11.42578125" style="150" customWidth="1"/>
    <col min="6931" max="7165" width="11.42578125" style="150"/>
    <col min="7166" max="7166" width="11.42578125" style="150" customWidth="1"/>
    <col min="7167" max="7167" width="5.7109375" style="150" customWidth="1"/>
    <col min="7168" max="7168" width="19.5703125" style="150" customWidth="1"/>
    <col min="7169" max="7186" width="11.42578125" style="150" customWidth="1"/>
    <col min="7187" max="7421" width="11.42578125" style="150"/>
    <col min="7422" max="7422" width="11.42578125" style="150" customWidth="1"/>
    <col min="7423" max="7423" width="5.7109375" style="150" customWidth="1"/>
    <col min="7424" max="7424" width="19.5703125" style="150" customWidth="1"/>
    <col min="7425" max="7442" width="11.42578125" style="150" customWidth="1"/>
    <col min="7443" max="7677" width="11.42578125" style="150"/>
    <col min="7678" max="7678" width="11.42578125" style="150" customWidth="1"/>
    <col min="7679" max="7679" width="5.7109375" style="150" customWidth="1"/>
    <col min="7680" max="7680" width="19.5703125" style="150" customWidth="1"/>
    <col min="7681" max="7698" width="11.42578125" style="150" customWidth="1"/>
    <col min="7699" max="7933" width="11.42578125" style="150"/>
    <col min="7934" max="7934" width="11.42578125" style="150" customWidth="1"/>
    <col min="7935" max="7935" width="5.7109375" style="150" customWidth="1"/>
    <col min="7936" max="7936" width="19.5703125" style="150" customWidth="1"/>
    <col min="7937" max="7954" width="11.42578125" style="150" customWidth="1"/>
    <col min="7955" max="8189" width="11.42578125" style="150"/>
    <col min="8190" max="8190" width="11.42578125" style="150" customWidth="1"/>
    <col min="8191" max="8191" width="5.7109375" style="150" customWidth="1"/>
    <col min="8192" max="8192" width="19.5703125" style="150" customWidth="1"/>
    <col min="8193" max="8210" width="11.42578125" style="150" customWidth="1"/>
    <col min="8211" max="8445" width="11.42578125" style="150"/>
    <col min="8446" max="8446" width="11.42578125" style="150" customWidth="1"/>
    <col min="8447" max="8447" width="5.7109375" style="150" customWidth="1"/>
    <col min="8448" max="8448" width="19.5703125" style="150" customWidth="1"/>
    <col min="8449" max="8466" width="11.42578125" style="150" customWidth="1"/>
    <col min="8467" max="8701" width="11.42578125" style="150"/>
    <col min="8702" max="8702" width="11.42578125" style="150" customWidth="1"/>
    <col min="8703" max="8703" width="5.7109375" style="150" customWidth="1"/>
    <col min="8704" max="8704" width="19.5703125" style="150" customWidth="1"/>
    <col min="8705" max="8722" width="11.42578125" style="150" customWidth="1"/>
    <col min="8723" max="8957" width="11.42578125" style="150"/>
    <col min="8958" max="8958" width="11.42578125" style="150" customWidth="1"/>
    <col min="8959" max="8959" width="5.7109375" style="150" customWidth="1"/>
    <col min="8960" max="8960" width="19.5703125" style="150" customWidth="1"/>
    <col min="8961" max="8978" width="11.42578125" style="150" customWidth="1"/>
    <col min="8979" max="9213" width="11.42578125" style="150"/>
    <col min="9214" max="9214" width="11.42578125" style="150" customWidth="1"/>
    <col min="9215" max="9215" width="5.7109375" style="150" customWidth="1"/>
    <col min="9216" max="9216" width="19.5703125" style="150" customWidth="1"/>
    <col min="9217" max="9234" width="11.42578125" style="150" customWidth="1"/>
    <col min="9235" max="9469" width="11.42578125" style="150"/>
    <col min="9470" max="9470" width="11.42578125" style="150" customWidth="1"/>
    <col min="9471" max="9471" width="5.7109375" style="150" customWidth="1"/>
    <col min="9472" max="9472" width="19.5703125" style="150" customWidth="1"/>
    <col min="9473" max="9490" width="11.42578125" style="150" customWidth="1"/>
    <col min="9491" max="9725" width="11.42578125" style="150"/>
    <col min="9726" max="9726" width="11.42578125" style="150" customWidth="1"/>
    <col min="9727" max="9727" width="5.7109375" style="150" customWidth="1"/>
    <col min="9728" max="9728" width="19.5703125" style="150" customWidth="1"/>
    <col min="9729" max="9746" width="11.42578125" style="150" customWidth="1"/>
    <col min="9747" max="9981" width="11.42578125" style="150"/>
    <col min="9982" max="9982" width="11.42578125" style="150" customWidth="1"/>
    <col min="9983" max="9983" width="5.7109375" style="150" customWidth="1"/>
    <col min="9984" max="9984" width="19.5703125" style="150" customWidth="1"/>
    <col min="9985" max="10002" width="11.42578125" style="150" customWidth="1"/>
    <col min="10003" max="10237" width="11.42578125" style="150"/>
    <col min="10238" max="10238" width="11.42578125" style="150" customWidth="1"/>
    <col min="10239" max="10239" width="5.7109375" style="150" customWidth="1"/>
    <col min="10240" max="10240" width="19.5703125" style="150" customWidth="1"/>
    <col min="10241" max="10258" width="11.42578125" style="150" customWidth="1"/>
    <col min="10259" max="10493" width="11.42578125" style="150"/>
    <col min="10494" max="10494" width="11.42578125" style="150" customWidth="1"/>
    <col min="10495" max="10495" width="5.7109375" style="150" customWidth="1"/>
    <col min="10496" max="10496" width="19.5703125" style="150" customWidth="1"/>
    <col min="10497" max="10514" width="11.42578125" style="150" customWidth="1"/>
    <col min="10515" max="10749" width="11.42578125" style="150"/>
    <col min="10750" max="10750" width="11.42578125" style="150" customWidth="1"/>
    <col min="10751" max="10751" width="5.7109375" style="150" customWidth="1"/>
    <col min="10752" max="10752" width="19.5703125" style="150" customWidth="1"/>
    <col min="10753" max="10770" width="11.42578125" style="150" customWidth="1"/>
    <col min="10771" max="11005" width="11.42578125" style="150"/>
    <col min="11006" max="11006" width="11.42578125" style="150" customWidth="1"/>
    <col min="11007" max="11007" width="5.7109375" style="150" customWidth="1"/>
    <col min="11008" max="11008" width="19.5703125" style="150" customWidth="1"/>
    <col min="11009" max="11026" width="11.42578125" style="150" customWidth="1"/>
    <col min="11027" max="11261" width="11.42578125" style="150"/>
    <col min="11262" max="11262" width="11.42578125" style="150" customWidth="1"/>
    <col min="11263" max="11263" width="5.7109375" style="150" customWidth="1"/>
    <col min="11264" max="11264" width="19.5703125" style="150" customWidth="1"/>
    <col min="11265" max="11282" width="11.42578125" style="150" customWidth="1"/>
    <col min="11283" max="11517" width="11.42578125" style="150"/>
    <col min="11518" max="11518" width="11.42578125" style="150" customWidth="1"/>
    <col min="11519" max="11519" width="5.7109375" style="150" customWidth="1"/>
    <col min="11520" max="11520" width="19.5703125" style="150" customWidth="1"/>
    <col min="11521" max="11538" width="11.42578125" style="150" customWidth="1"/>
    <col min="11539" max="11773" width="11.42578125" style="150"/>
    <col min="11774" max="11774" width="11.42578125" style="150" customWidth="1"/>
    <col min="11775" max="11775" width="5.7109375" style="150" customWidth="1"/>
    <col min="11776" max="11776" width="19.5703125" style="150" customWidth="1"/>
    <col min="11777" max="11794" width="11.42578125" style="150" customWidth="1"/>
    <col min="11795" max="12029" width="11.42578125" style="150"/>
    <col min="12030" max="12030" width="11.42578125" style="150" customWidth="1"/>
    <col min="12031" max="12031" width="5.7109375" style="150" customWidth="1"/>
    <col min="12032" max="12032" width="19.5703125" style="150" customWidth="1"/>
    <col min="12033" max="12050" width="11.42578125" style="150" customWidth="1"/>
    <col min="12051" max="12285" width="11.42578125" style="150"/>
    <col min="12286" max="12286" width="11.42578125" style="150" customWidth="1"/>
    <col min="12287" max="12287" width="5.7109375" style="150" customWidth="1"/>
    <col min="12288" max="12288" width="19.5703125" style="150" customWidth="1"/>
    <col min="12289" max="12306" width="11.42578125" style="150" customWidth="1"/>
    <col min="12307" max="12541" width="11.42578125" style="150"/>
    <col min="12542" max="12542" width="11.42578125" style="150" customWidth="1"/>
    <col min="12543" max="12543" width="5.7109375" style="150" customWidth="1"/>
    <col min="12544" max="12544" width="19.5703125" style="150" customWidth="1"/>
    <col min="12545" max="12562" width="11.42578125" style="150" customWidth="1"/>
    <col min="12563" max="12797" width="11.42578125" style="150"/>
    <col min="12798" max="12798" width="11.42578125" style="150" customWidth="1"/>
    <col min="12799" max="12799" width="5.7109375" style="150" customWidth="1"/>
    <col min="12800" max="12800" width="19.5703125" style="150" customWidth="1"/>
    <col min="12801" max="12818" width="11.42578125" style="150" customWidth="1"/>
    <col min="12819" max="13053" width="11.42578125" style="150"/>
    <col min="13054" max="13054" width="11.42578125" style="150" customWidth="1"/>
    <col min="13055" max="13055" width="5.7109375" style="150" customWidth="1"/>
    <col min="13056" max="13056" width="19.5703125" style="150" customWidth="1"/>
    <col min="13057" max="13074" width="11.42578125" style="150" customWidth="1"/>
    <col min="13075" max="13309" width="11.42578125" style="150"/>
    <col min="13310" max="13310" width="11.42578125" style="150" customWidth="1"/>
    <col min="13311" max="13311" width="5.7109375" style="150" customWidth="1"/>
    <col min="13312" max="13312" width="19.5703125" style="150" customWidth="1"/>
    <col min="13313" max="13330" width="11.42578125" style="150" customWidth="1"/>
    <col min="13331" max="13565" width="11.42578125" style="150"/>
    <col min="13566" max="13566" width="11.42578125" style="150" customWidth="1"/>
    <col min="13567" max="13567" width="5.7109375" style="150" customWidth="1"/>
    <col min="13568" max="13568" width="19.5703125" style="150" customWidth="1"/>
    <col min="13569" max="13586" width="11.42578125" style="150" customWidth="1"/>
    <col min="13587" max="13821" width="11.42578125" style="150"/>
    <col min="13822" max="13822" width="11.42578125" style="150" customWidth="1"/>
    <col min="13823" max="13823" width="5.7109375" style="150" customWidth="1"/>
    <col min="13824" max="13824" width="19.5703125" style="150" customWidth="1"/>
    <col min="13825" max="13842" width="11.42578125" style="150" customWidth="1"/>
    <col min="13843" max="14077" width="11.42578125" style="150"/>
    <col min="14078" max="14078" width="11.42578125" style="150" customWidth="1"/>
    <col min="14079" max="14079" width="5.7109375" style="150" customWidth="1"/>
    <col min="14080" max="14080" width="19.5703125" style="150" customWidth="1"/>
    <col min="14081" max="14098" width="11.42578125" style="150" customWidth="1"/>
    <col min="14099" max="14333" width="11.42578125" style="150"/>
    <col min="14334" max="14334" width="11.42578125" style="150" customWidth="1"/>
    <col min="14335" max="14335" width="5.7109375" style="150" customWidth="1"/>
    <col min="14336" max="14336" width="19.5703125" style="150" customWidth="1"/>
    <col min="14337" max="14354" width="11.42578125" style="150" customWidth="1"/>
    <col min="14355" max="14589" width="11.42578125" style="150"/>
    <col min="14590" max="14590" width="11.42578125" style="150" customWidth="1"/>
    <col min="14591" max="14591" width="5.7109375" style="150" customWidth="1"/>
    <col min="14592" max="14592" width="19.5703125" style="150" customWidth="1"/>
    <col min="14593" max="14610" width="11.42578125" style="150" customWidth="1"/>
    <col min="14611" max="14845" width="11.42578125" style="150"/>
    <col min="14846" max="14846" width="11.42578125" style="150" customWidth="1"/>
    <col min="14847" max="14847" width="5.7109375" style="150" customWidth="1"/>
    <col min="14848" max="14848" width="19.5703125" style="150" customWidth="1"/>
    <col min="14849" max="14866" width="11.42578125" style="150" customWidth="1"/>
    <col min="14867" max="15101" width="11.42578125" style="150"/>
    <col min="15102" max="15102" width="11.42578125" style="150" customWidth="1"/>
    <col min="15103" max="15103" width="5.7109375" style="150" customWidth="1"/>
    <col min="15104" max="15104" width="19.5703125" style="150" customWidth="1"/>
    <col min="15105" max="15122" width="11.42578125" style="150" customWidth="1"/>
    <col min="15123" max="15357" width="11.42578125" style="150"/>
    <col min="15358" max="15358" width="11.42578125" style="150" customWidth="1"/>
    <col min="15359" max="15359" width="5.7109375" style="150" customWidth="1"/>
    <col min="15360" max="15360" width="19.5703125" style="150" customWidth="1"/>
    <col min="15361" max="15378" width="11.42578125" style="150" customWidth="1"/>
    <col min="15379" max="15613" width="11.42578125" style="150"/>
    <col min="15614" max="15614" width="11.42578125" style="150" customWidth="1"/>
    <col min="15615" max="15615" width="5.7109375" style="150" customWidth="1"/>
    <col min="15616" max="15616" width="19.5703125" style="150" customWidth="1"/>
    <col min="15617" max="15634" width="11.42578125" style="150" customWidth="1"/>
    <col min="15635" max="15869" width="11.42578125" style="150"/>
    <col min="15870" max="15870" width="11.42578125" style="150" customWidth="1"/>
    <col min="15871" max="15871" width="5.7109375" style="150" customWidth="1"/>
    <col min="15872" max="15872" width="19.5703125" style="150" customWidth="1"/>
    <col min="15873" max="15890" width="11.42578125" style="150" customWidth="1"/>
    <col min="15891" max="16125" width="11.42578125" style="150"/>
    <col min="16126" max="16126" width="11.42578125" style="150" customWidth="1"/>
    <col min="16127" max="16127" width="5.7109375" style="150" customWidth="1"/>
    <col min="16128" max="16128" width="19.5703125" style="150" customWidth="1"/>
    <col min="16129" max="16146" width="11.42578125" style="150" customWidth="1"/>
    <col min="16147" max="16384" width="11.42578125" style="150"/>
  </cols>
  <sheetData>
    <row r="1" spans="1:17" ht="18.75" customHeight="1">
      <c r="A1" s="588" t="s">
        <v>708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17" ht="27" customHeight="1">
      <c r="A2" s="344" t="s">
        <v>98</v>
      </c>
      <c r="B2" s="341">
        <v>1990</v>
      </c>
      <c r="C2" s="341">
        <v>1991</v>
      </c>
      <c r="D2" s="341">
        <v>1992</v>
      </c>
      <c r="E2" s="341">
        <v>1993</v>
      </c>
      <c r="F2" s="315">
        <v>1994</v>
      </c>
      <c r="G2" s="315">
        <v>1995</v>
      </c>
      <c r="H2" s="315">
        <v>1996</v>
      </c>
      <c r="I2" s="342">
        <v>1997</v>
      </c>
      <c r="J2" s="342">
        <v>1998</v>
      </c>
      <c r="K2" s="342">
        <v>1999</v>
      </c>
      <c r="L2" s="342">
        <v>2000</v>
      </c>
      <c r="M2" s="343">
        <v>2002</v>
      </c>
      <c r="N2" s="342">
        <v>2003</v>
      </c>
      <c r="O2" s="342">
        <v>2004</v>
      </c>
      <c r="P2" s="342">
        <v>2005</v>
      </c>
      <c r="Q2" s="342">
        <v>2006</v>
      </c>
    </row>
    <row r="3" spans="1:17" ht="30">
      <c r="A3" s="345" t="s">
        <v>688</v>
      </c>
      <c r="B3" s="325">
        <v>226814.3</v>
      </c>
      <c r="C3" s="325">
        <v>122470</v>
      </c>
      <c r="D3" s="325">
        <v>201172.8</v>
      </c>
      <c r="E3" s="325">
        <v>224657.7</v>
      </c>
      <c r="F3" s="325">
        <v>247150.9</v>
      </c>
      <c r="G3" s="325">
        <v>180802.9</v>
      </c>
      <c r="H3" s="325">
        <v>329829.90000000002</v>
      </c>
      <c r="I3" s="326">
        <v>480069.4</v>
      </c>
      <c r="J3" s="326">
        <v>291819.8</v>
      </c>
      <c r="K3" s="326">
        <v>143332.70000000001</v>
      </c>
      <c r="L3" s="326">
        <v>199980.9</v>
      </c>
      <c r="M3" s="327">
        <v>170438.7</v>
      </c>
      <c r="N3" s="327">
        <v>178647.1</v>
      </c>
      <c r="O3" s="327">
        <v>178500.2</v>
      </c>
      <c r="P3" s="327">
        <v>177838.9</v>
      </c>
      <c r="Q3" s="327">
        <v>243050.9</v>
      </c>
    </row>
    <row r="4" spans="1:17">
      <c r="A4" s="346" t="s">
        <v>689</v>
      </c>
      <c r="B4" s="329">
        <v>62835.7</v>
      </c>
      <c r="C4" s="329">
        <v>58338.9</v>
      </c>
      <c r="D4" s="329">
        <v>50850.3</v>
      </c>
      <c r="E4" s="329">
        <v>41290.1</v>
      </c>
      <c r="F4" s="329">
        <v>35514.199999999997</v>
      </c>
      <c r="G4" s="329">
        <v>41067.699999999997</v>
      </c>
      <c r="H4" s="329">
        <v>52625</v>
      </c>
      <c r="I4" s="326">
        <v>57550.9</v>
      </c>
      <c r="J4" s="326">
        <v>54883.6</v>
      </c>
      <c r="K4" s="326">
        <v>71325.8</v>
      </c>
      <c r="L4" s="326">
        <v>55052.2</v>
      </c>
      <c r="M4" s="326">
        <v>56659.4</v>
      </c>
      <c r="N4" s="326">
        <v>52984.7</v>
      </c>
      <c r="O4" s="326">
        <v>38915.1</v>
      </c>
      <c r="P4" s="326">
        <v>34087</v>
      </c>
      <c r="Q4" s="326">
        <v>30604.799999999999</v>
      </c>
    </row>
    <row r="5" spans="1:17">
      <c r="A5" s="346" t="s">
        <v>690</v>
      </c>
      <c r="B5" s="329">
        <v>56916.3</v>
      </c>
      <c r="C5" s="329">
        <v>50409.7</v>
      </c>
      <c r="D5" s="329">
        <v>44810</v>
      </c>
      <c r="E5" s="329">
        <v>35187.5</v>
      </c>
      <c r="F5" s="329">
        <v>29897.8</v>
      </c>
      <c r="G5" s="329">
        <v>34879.599999999999</v>
      </c>
      <c r="H5" s="329">
        <v>46168.800000000003</v>
      </c>
      <c r="I5" s="326">
        <v>51271.9</v>
      </c>
      <c r="J5" s="326">
        <v>48957.8</v>
      </c>
      <c r="K5" s="326">
        <v>66336.600000000006</v>
      </c>
      <c r="L5" s="326">
        <v>49262.5</v>
      </c>
      <c r="M5" s="326">
        <v>51376.800000000003</v>
      </c>
      <c r="N5" s="326">
        <v>47782</v>
      </c>
      <c r="O5" s="326">
        <v>34234.9</v>
      </c>
      <c r="P5" s="326">
        <v>29684</v>
      </c>
      <c r="Q5" s="326">
        <v>26192</v>
      </c>
    </row>
    <row r="6" spans="1:17" ht="30">
      <c r="A6" s="346" t="s">
        <v>691</v>
      </c>
      <c r="B6" s="329">
        <v>46920.7</v>
      </c>
      <c r="C6" s="329">
        <v>39508.300000000003</v>
      </c>
      <c r="D6" s="329">
        <v>39706.1</v>
      </c>
      <c r="E6" s="329">
        <v>41489.9</v>
      </c>
      <c r="F6" s="329">
        <v>48085.9</v>
      </c>
      <c r="G6" s="329">
        <v>44469.4</v>
      </c>
      <c r="H6" s="329">
        <v>47030.3</v>
      </c>
      <c r="I6" s="326">
        <v>39320.300000000003</v>
      </c>
      <c r="J6" s="326">
        <v>45348.4</v>
      </c>
      <c r="K6" s="326">
        <v>16363.6</v>
      </c>
      <c r="L6" s="326">
        <v>20358.400000000001</v>
      </c>
      <c r="M6" s="326">
        <v>25905.8</v>
      </c>
      <c r="N6" s="326">
        <v>30132</v>
      </c>
      <c r="O6" s="326">
        <v>26391.1</v>
      </c>
      <c r="P6" s="326">
        <v>17334</v>
      </c>
      <c r="Q6" s="326">
        <v>24287</v>
      </c>
    </row>
    <row r="7" spans="1:17">
      <c r="A7" s="346" t="s">
        <v>692</v>
      </c>
      <c r="B7" s="329">
        <v>31853</v>
      </c>
      <c r="C7" s="329">
        <v>26498.1</v>
      </c>
      <c r="D7" s="329">
        <v>24454.7</v>
      </c>
      <c r="E7" s="329">
        <v>21291.4</v>
      </c>
      <c r="F7" s="329">
        <v>22448.5</v>
      </c>
      <c r="G7" s="329">
        <v>26332.1</v>
      </c>
      <c r="H7" s="329">
        <v>28491.4</v>
      </c>
      <c r="I7" s="326">
        <v>23941.7</v>
      </c>
      <c r="J7" s="326">
        <v>26661.3</v>
      </c>
      <c r="K7" s="326">
        <v>26288.5</v>
      </c>
      <c r="L7" s="326">
        <v>28641.200000000001</v>
      </c>
      <c r="M7" s="326">
        <v>30396.6</v>
      </c>
      <c r="N7" s="326">
        <v>30307.9</v>
      </c>
      <c r="O7" s="326">
        <v>30972.2</v>
      </c>
      <c r="P7" s="326">
        <v>19107.8</v>
      </c>
      <c r="Q7" s="326">
        <v>21010.6</v>
      </c>
    </row>
    <row r="8" spans="1:17">
      <c r="A8" s="346" t="s">
        <v>693</v>
      </c>
      <c r="B8" s="329">
        <v>29385</v>
      </c>
      <c r="C8" s="329">
        <v>25373.7</v>
      </c>
      <c r="D8" s="329">
        <v>23374</v>
      </c>
      <c r="E8" s="329">
        <v>20126.8</v>
      </c>
      <c r="F8" s="329">
        <v>21509</v>
      </c>
      <c r="G8" s="329">
        <v>25146.6</v>
      </c>
      <c r="H8" s="329">
        <v>26945.200000000001</v>
      </c>
      <c r="I8" s="326">
        <v>22175.8</v>
      </c>
      <c r="J8" s="326">
        <v>25206.3</v>
      </c>
      <c r="K8" s="326">
        <v>23538</v>
      </c>
      <c r="L8" s="326">
        <v>26768.3</v>
      </c>
      <c r="M8" s="326">
        <v>25250.2</v>
      </c>
      <c r="N8" s="326">
        <v>26352.400000000001</v>
      </c>
      <c r="O8" s="326">
        <v>27601.5</v>
      </c>
      <c r="P8" s="326">
        <v>14859</v>
      </c>
      <c r="Q8" s="326">
        <v>11397.9</v>
      </c>
    </row>
    <row r="9" spans="1:17">
      <c r="A9" s="346" t="s">
        <v>694</v>
      </c>
      <c r="B9" s="329">
        <v>14001.3</v>
      </c>
      <c r="C9" s="329">
        <v>14732.6</v>
      </c>
      <c r="D9" s="329">
        <v>14033.4</v>
      </c>
      <c r="E9" s="329">
        <v>14285.8</v>
      </c>
      <c r="F9" s="329">
        <v>13667.1</v>
      </c>
      <c r="G9" s="329">
        <v>15972.1</v>
      </c>
      <c r="H9" s="329">
        <v>17753.3</v>
      </c>
      <c r="I9" s="326">
        <v>18500.099999999999</v>
      </c>
      <c r="J9" s="326">
        <v>17892.599999999999</v>
      </c>
      <c r="K9" s="326">
        <v>17835</v>
      </c>
      <c r="L9" s="326">
        <v>16843.400000000001</v>
      </c>
      <c r="M9" s="326">
        <v>16705.5</v>
      </c>
      <c r="N9" s="326">
        <v>16341.8</v>
      </c>
      <c r="O9" s="326">
        <v>13839.5</v>
      </c>
      <c r="P9" s="326">
        <v>12810.2</v>
      </c>
      <c r="Q9" s="326">
        <v>12050.1</v>
      </c>
    </row>
    <row r="10" spans="1:17">
      <c r="A10" s="346" t="s">
        <v>695</v>
      </c>
      <c r="B10" s="329">
        <v>13964.8</v>
      </c>
      <c r="C10" s="329">
        <v>14604.5</v>
      </c>
      <c r="D10" s="329">
        <v>13973.6</v>
      </c>
      <c r="E10" s="329">
        <v>14238.2</v>
      </c>
      <c r="F10" s="329">
        <v>13600.2</v>
      </c>
      <c r="G10" s="329">
        <v>15943.7</v>
      </c>
      <c r="H10" s="329">
        <v>17746.5</v>
      </c>
      <c r="I10" s="326">
        <v>18418.8</v>
      </c>
      <c r="J10" s="326">
        <v>17884.3</v>
      </c>
      <c r="K10" s="326">
        <v>17805.900000000001</v>
      </c>
      <c r="L10" s="326">
        <v>16825.400000000001</v>
      </c>
      <c r="M10" s="326">
        <v>16693.900000000001</v>
      </c>
      <c r="N10" s="326">
        <v>16337.6</v>
      </c>
      <c r="O10" s="326">
        <v>13795.6</v>
      </c>
      <c r="P10" s="326">
        <v>12794.5</v>
      </c>
      <c r="Q10" s="326">
        <v>12042.6</v>
      </c>
    </row>
    <row r="11" spans="1:17">
      <c r="A11" s="346" t="s">
        <v>696</v>
      </c>
      <c r="B11" s="329">
        <v>26759.599999999999</v>
      </c>
      <c r="C11" s="329">
        <v>20630.5</v>
      </c>
      <c r="D11" s="329">
        <v>15569</v>
      </c>
      <c r="E11" s="329">
        <v>12795.9</v>
      </c>
      <c r="F11" s="329">
        <v>12469.3</v>
      </c>
      <c r="G11" s="329">
        <v>16009</v>
      </c>
      <c r="H11" s="329">
        <v>15443.3</v>
      </c>
      <c r="I11" s="326">
        <v>9304.7999999999993</v>
      </c>
      <c r="J11" s="326">
        <v>9917.7000000000007</v>
      </c>
      <c r="K11" s="326">
        <v>4774.8999999999996</v>
      </c>
      <c r="L11" s="326">
        <v>4369.8999999999996</v>
      </c>
      <c r="M11" s="326">
        <v>3071</v>
      </c>
      <c r="N11" s="326">
        <v>4770.3</v>
      </c>
      <c r="O11" s="330">
        <v>99.7</v>
      </c>
      <c r="P11" s="330">
        <v>132.4</v>
      </c>
      <c r="Q11" s="331"/>
    </row>
    <row r="12" spans="1:17">
      <c r="A12" s="346" t="s">
        <v>697</v>
      </c>
      <c r="B12" s="329">
        <v>38604.400000000001</v>
      </c>
      <c r="C12" s="329">
        <v>32355.599999999999</v>
      </c>
      <c r="D12" s="329">
        <v>25204.5</v>
      </c>
      <c r="E12" s="329">
        <v>17511.5</v>
      </c>
      <c r="F12" s="329">
        <v>10612.4</v>
      </c>
      <c r="G12" s="329">
        <v>3396.6</v>
      </c>
      <c r="H12" s="329">
        <v>4130.3999999999996</v>
      </c>
      <c r="I12" s="330">
        <v>501.5</v>
      </c>
      <c r="J12" s="330">
        <v>150.19999999999999</v>
      </c>
      <c r="K12" s="330">
        <v>29.1</v>
      </c>
      <c r="L12" s="330">
        <v>711.3</v>
      </c>
      <c r="M12" s="332">
        <v>148.4</v>
      </c>
      <c r="N12" s="332">
        <v>315.8</v>
      </c>
      <c r="O12" s="332">
        <v>63.5</v>
      </c>
      <c r="P12" s="332">
        <v>14.7</v>
      </c>
      <c r="Q12" s="332">
        <v>61.6</v>
      </c>
    </row>
    <row r="13" spans="1:17">
      <c r="A13" s="346" t="s">
        <v>698</v>
      </c>
      <c r="B13" s="329">
        <v>6538.4</v>
      </c>
      <c r="C13" s="329">
        <v>8621.7000000000007</v>
      </c>
      <c r="D13" s="329">
        <v>6239.6</v>
      </c>
      <c r="E13" s="329">
        <v>6315.4</v>
      </c>
      <c r="F13" s="329">
        <v>9041.7999999999993</v>
      </c>
      <c r="G13" s="329">
        <v>18504.400000000001</v>
      </c>
      <c r="H13" s="329">
        <v>19951.400000000001</v>
      </c>
      <c r="I13" s="326">
        <v>26683.9</v>
      </c>
      <c r="J13" s="326">
        <v>31459.1</v>
      </c>
      <c r="K13" s="326">
        <v>41022.800000000003</v>
      </c>
      <c r="L13" s="326">
        <v>25952.7</v>
      </c>
      <c r="M13" s="326">
        <v>30929.3</v>
      </c>
      <c r="N13" s="326">
        <v>24532.2</v>
      </c>
      <c r="O13" s="326">
        <v>12620.7</v>
      </c>
      <c r="P13" s="326">
        <v>6433</v>
      </c>
      <c r="Q13" s="326">
        <v>3308.3</v>
      </c>
    </row>
    <row r="14" spans="1:17">
      <c r="A14" s="346" t="s">
        <v>66</v>
      </c>
      <c r="B14" s="329">
        <v>1659</v>
      </c>
      <c r="C14" s="329">
        <v>2417.9</v>
      </c>
      <c r="D14" s="329">
        <v>7024.6</v>
      </c>
      <c r="E14" s="329">
        <v>5632</v>
      </c>
      <c r="F14" s="329">
        <v>4385.6000000000004</v>
      </c>
      <c r="G14" s="329">
        <v>6069.9</v>
      </c>
      <c r="H14" s="329">
        <v>6889.8</v>
      </c>
      <c r="I14" s="326">
        <v>6376.6</v>
      </c>
      <c r="J14" s="326">
        <v>6029.7</v>
      </c>
      <c r="K14" s="326">
        <v>8330.1</v>
      </c>
      <c r="L14" s="326">
        <v>9803</v>
      </c>
      <c r="M14" s="326">
        <v>11538.5</v>
      </c>
      <c r="N14" s="326">
        <v>15228.7</v>
      </c>
      <c r="O14" s="326">
        <v>12679</v>
      </c>
      <c r="P14" s="326">
        <v>14857</v>
      </c>
      <c r="Q14" s="326">
        <v>12351.7</v>
      </c>
    </row>
    <row r="15" spans="1:17" ht="30">
      <c r="A15" s="346" t="s">
        <v>891</v>
      </c>
      <c r="B15" s="329">
        <v>3812.3</v>
      </c>
      <c r="C15" s="329">
        <v>2798.8</v>
      </c>
      <c r="D15" s="329">
        <v>2808.8</v>
      </c>
      <c r="E15" s="329">
        <v>2800.1</v>
      </c>
      <c r="F15" s="329">
        <v>1713.8</v>
      </c>
      <c r="G15" s="329">
        <v>2308.3000000000002</v>
      </c>
      <c r="H15" s="329">
        <v>7740.9</v>
      </c>
      <c r="I15" s="326">
        <v>13837</v>
      </c>
      <c r="J15" s="326">
        <v>11732.6</v>
      </c>
      <c r="K15" s="326">
        <v>8836.2000000000007</v>
      </c>
      <c r="L15" s="326">
        <v>10535.2</v>
      </c>
      <c r="M15" s="333">
        <v>13590.5</v>
      </c>
      <c r="N15" s="333">
        <v>13777.9</v>
      </c>
      <c r="O15" s="333">
        <v>14783.6</v>
      </c>
      <c r="P15" s="333">
        <v>14553.1</v>
      </c>
      <c r="Q15" s="333">
        <v>15064.3</v>
      </c>
    </row>
    <row r="16" spans="1:17">
      <c r="A16" s="346" t="s">
        <v>699</v>
      </c>
      <c r="B16" s="329">
        <v>4578.3999999999996</v>
      </c>
      <c r="C16" s="329">
        <v>16534.599999999999</v>
      </c>
      <c r="D16" s="329">
        <v>9663.9</v>
      </c>
      <c r="E16" s="329">
        <v>8545.2000000000007</v>
      </c>
      <c r="F16" s="329">
        <v>5995.5</v>
      </c>
      <c r="G16" s="329">
        <v>3256.3</v>
      </c>
      <c r="H16" s="329">
        <v>16730.3</v>
      </c>
      <c r="I16" s="326">
        <v>12145.4</v>
      </c>
      <c r="J16" s="326">
        <v>4588</v>
      </c>
      <c r="K16" s="326">
        <v>2438</v>
      </c>
      <c r="L16" s="326">
        <v>5397.9</v>
      </c>
      <c r="M16" s="326">
        <v>8055.4</v>
      </c>
      <c r="N16" s="326">
        <v>9189.5</v>
      </c>
      <c r="O16" s="326">
        <v>4227.7</v>
      </c>
      <c r="P16" s="326">
        <v>9131.2999999999993</v>
      </c>
      <c r="Q16" s="331"/>
    </row>
    <row r="17" spans="1:18" ht="30">
      <c r="A17" s="346" t="s">
        <v>892</v>
      </c>
      <c r="B17" s="329">
        <v>4224</v>
      </c>
      <c r="C17" s="329">
        <v>5459.2</v>
      </c>
      <c r="D17" s="329">
        <v>4751.8999999999996</v>
      </c>
      <c r="E17" s="329">
        <v>4136.8999999999996</v>
      </c>
      <c r="F17" s="329">
        <v>5980.6</v>
      </c>
      <c r="G17" s="329">
        <v>6270.2</v>
      </c>
      <c r="H17" s="329">
        <v>2233</v>
      </c>
      <c r="I17" s="326">
        <v>1930.9</v>
      </c>
      <c r="J17" s="326">
        <v>3595.8</v>
      </c>
      <c r="K17" s="326">
        <v>3510.1</v>
      </c>
      <c r="L17" s="326">
        <v>3864.1</v>
      </c>
      <c r="M17" s="326">
        <v>4366.3999999999996</v>
      </c>
      <c r="N17" s="326">
        <v>4343.6000000000004</v>
      </c>
      <c r="O17" s="326">
        <v>4809.6000000000004</v>
      </c>
      <c r="P17" s="326">
        <v>6346.1</v>
      </c>
      <c r="Q17" s="326">
        <v>7470.2</v>
      </c>
    </row>
    <row r="18" spans="1:18" ht="12.75" customHeight="1">
      <c r="A18" s="346" t="s">
        <v>700</v>
      </c>
      <c r="B18" s="329">
        <v>5894.3</v>
      </c>
      <c r="C18" s="329">
        <v>7911.3</v>
      </c>
      <c r="D18" s="329">
        <v>5955.5</v>
      </c>
      <c r="E18" s="329">
        <v>5189.5</v>
      </c>
      <c r="F18" s="329">
        <v>5616.4</v>
      </c>
      <c r="G18" s="329">
        <v>6188.1</v>
      </c>
      <c r="H18" s="329">
        <v>6456.3</v>
      </c>
      <c r="I18" s="326">
        <v>6279</v>
      </c>
      <c r="J18" s="326">
        <v>5925.8</v>
      </c>
      <c r="K18" s="326">
        <v>4989.2</v>
      </c>
      <c r="L18" s="326">
        <v>5789.7</v>
      </c>
      <c r="M18" s="326">
        <v>5282.7</v>
      </c>
      <c r="N18" s="326">
        <v>5202.7</v>
      </c>
      <c r="O18" s="326">
        <v>4680.2</v>
      </c>
      <c r="P18" s="326">
        <v>4403</v>
      </c>
      <c r="Q18" s="326">
        <v>4412.8</v>
      </c>
    </row>
    <row r="19" spans="1:18">
      <c r="A19" s="346" t="s">
        <v>893</v>
      </c>
      <c r="B19" s="329">
        <v>12815</v>
      </c>
      <c r="C19" s="329">
        <v>16215.5</v>
      </c>
      <c r="D19" s="329">
        <v>6042.2</v>
      </c>
      <c r="E19" s="329">
        <v>6690.3</v>
      </c>
      <c r="F19" s="329">
        <v>5375.4</v>
      </c>
      <c r="G19" s="329">
        <v>6186.8</v>
      </c>
      <c r="H19" s="329">
        <v>6410</v>
      </c>
      <c r="I19" s="326">
        <v>6256.1</v>
      </c>
      <c r="J19" s="326">
        <v>5925.8</v>
      </c>
      <c r="K19" s="326">
        <v>4954.3</v>
      </c>
      <c r="L19" s="326">
        <v>5789.7</v>
      </c>
      <c r="M19" s="326">
        <v>5265.4</v>
      </c>
      <c r="N19" s="326">
        <v>5184.8</v>
      </c>
      <c r="O19" s="326">
        <v>4672.8999999999996</v>
      </c>
      <c r="P19" s="326">
        <v>4400.2</v>
      </c>
      <c r="Q19" s="326">
        <v>4235.8</v>
      </c>
    </row>
    <row r="20" spans="1:18">
      <c r="A20" s="346" t="s">
        <v>95</v>
      </c>
      <c r="B20" s="329">
        <v>2439.9</v>
      </c>
      <c r="C20" s="329">
        <v>2438.4</v>
      </c>
      <c r="D20" s="329">
        <v>3741.8</v>
      </c>
      <c r="E20" s="329">
        <v>4556.8</v>
      </c>
      <c r="F20" s="329">
        <v>2981.3</v>
      </c>
      <c r="G20" s="329">
        <v>5229.3</v>
      </c>
      <c r="H20" s="329">
        <v>6868.3</v>
      </c>
      <c r="I20" s="326">
        <v>9302.5</v>
      </c>
      <c r="J20" s="326">
        <v>8005.6</v>
      </c>
      <c r="K20" s="326">
        <v>7128.2</v>
      </c>
      <c r="L20" s="326">
        <v>7102.5</v>
      </c>
      <c r="M20" s="326">
        <v>3493.5</v>
      </c>
      <c r="N20" s="326">
        <v>5605.4</v>
      </c>
      <c r="O20" s="326">
        <v>6093.1</v>
      </c>
      <c r="P20" s="326">
        <v>4719.1000000000004</v>
      </c>
      <c r="Q20" s="326">
        <v>5654.5</v>
      </c>
    </row>
    <row r="21" spans="1:18">
      <c r="A21" s="346" t="s">
        <v>701</v>
      </c>
      <c r="B21" s="329">
        <v>4181</v>
      </c>
      <c r="C21" s="329">
        <v>4795.7</v>
      </c>
      <c r="D21" s="329">
        <v>3618.1</v>
      </c>
      <c r="E21" s="329">
        <v>2867.3</v>
      </c>
      <c r="F21" s="329">
        <v>2765.4</v>
      </c>
      <c r="G21" s="329">
        <v>3231</v>
      </c>
      <c r="H21" s="329">
        <v>3647</v>
      </c>
      <c r="I21" s="326">
        <v>3142.4</v>
      </c>
      <c r="J21" s="326">
        <v>2409</v>
      </c>
      <c r="K21" s="326">
        <v>2512.6</v>
      </c>
      <c r="L21" s="326">
        <v>1724.8</v>
      </c>
      <c r="M21" s="333">
        <v>1777</v>
      </c>
      <c r="N21" s="333">
        <v>1955.7</v>
      </c>
      <c r="O21" s="333">
        <v>1884.3</v>
      </c>
      <c r="P21" s="333">
        <v>1479.8</v>
      </c>
      <c r="Q21" s="333">
        <v>2130.9</v>
      </c>
    </row>
    <row r="22" spans="1:18">
      <c r="A22" s="346" t="s">
        <v>702</v>
      </c>
      <c r="B22" s="329">
        <v>2732.6</v>
      </c>
      <c r="C22" s="329">
        <v>14800.2</v>
      </c>
      <c r="D22" s="329">
        <v>4655.6000000000004</v>
      </c>
      <c r="E22" s="329">
        <v>5439.9</v>
      </c>
      <c r="F22" s="334">
        <v>22.3</v>
      </c>
      <c r="G22" s="334">
        <v>787.4</v>
      </c>
      <c r="H22" s="329">
        <v>3781.3</v>
      </c>
      <c r="I22" s="326">
        <v>3160.9</v>
      </c>
      <c r="J22" s="326">
        <v>3994.6</v>
      </c>
      <c r="K22" s="326">
        <v>6083.6</v>
      </c>
      <c r="L22" s="326">
        <v>7175.7</v>
      </c>
      <c r="M22" s="326">
        <v>9152.9</v>
      </c>
      <c r="N22" s="326">
        <v>8078.7</v>
      </c>
      <c r="O22" s="326">
        <v>8835.7999999999993</v>
      </c>
      <c r="P22" s="326">
        <v>5261.7</v>
      </c>
      <c r="Q22" s="326">
        <v>5807.8</v>
      </c>
    </row>
    <row r="23" spans="1:18">
      <c r="A23" s="346" t="s">
        <v>703</v>
      </c>
      <c r="B23" s="329">
        <v>2987.4</v>
      </c>
      <c r="C23" s="329">
        <v>1598.6</v>
      </c>
      <c r="D23" s="329">
        <v>3814.9</v>
      </c>
      <c r="E23" s="329">
        <v>2224.1</v>
      </c>
      <c r="F23" s="329">
        <v>2439</v>
      </c>
      <c r="G23" s="329">
        <v>2473.3000000000002</v>
      </c>
      <c r="H23" s="329">
        <v>2096.6</v>
      </c>
      <c r="I23" s="326">
        <v>2035.9</v>
      </c>
      <c r="J23" s="326">
        <v>2226.1</v>
      </c>
      <c r="K23" s="326">
        <v>2064.8000000000002</v>
      </c>
      <c r="L23" s="326">
        <v>2376.1999999999998</v>
      </c>
      <c r="M23" s="333">
        <v>1298.4000000000001</v>
      </c>
      <c r="N23" s="333">
        <v>1732</v>
      </c>
      <c r="O23" s="333">
        <v>1193.2</v>
      </c>
      <c r="P23" s="333">
        <v>1742.9</v>
      </c>
      <c r="Q23" s="333">
        <v>1880.2</v>
      </c>
    </row>
    <row r="24" spans="1:18">
      <c r="A24" s="346" t="s">
        <v>704</v>
      </c>
      <c r="B24" s="329">
        <v>5364.1</v>
      </c>
      <c r="C24" s="329">
        <v>1281.7</v>
      </c>
      <c r="D24" s="329">
        <v>1157.7</v>
      </c>
      <c r="E24" s="329">
        <v>1326.4</v>
      </c>
      <c r="F24" s="334">
        <v>811.3</v>
      </c>
      <c r="G24" s="329">
        <v>1662</v>
      </c>
      <c r="H24" s="329">
        <v>8597.2999999999993</v>
      </c>
      <c r="I24" s="326">
        <v>12588.8</v>
      </c>
      <c r="J24" s="326">
        <v>6724.1</v>
      </c>
      <c r="K24" s="326">
        <v>12172.3</v>
      </c>
      <c r="L24" s="326">
        <v>7675.5</v>
      </c>
      <c r="M24" s="326">
        <v>3885.5</v>
      </c>
      <c r="N24" s="326">
        <v>2634.6</v>
      </c>
      <c r="O24" s="326">
        <v>5355.4</v>
      </c>
      <c r="P24" s="326">
        <v>4532</v>
      </c>
      <c r="Q24" s="326">
        <v>6366.7</v>
      </c>
    </row>
    <row r="25" spans="1:18" ht="30">
      <c r="A25" s="346" t="s">
        <v>705</v>
      </c>
      <c r="B25" s="329">
        <v>1802.9</v>
      </c>
      <c r="C25" s="329">
        <v>1264.2</v>
      </c>
      <c r="D25" s="329">
        <v>1866.1</v>
      </c>
      <c r="E25" s="334">
        <v>888.8</v>
      </c>
      <c r="F25" s="329">
        <v>2214.4</v>
      </c>
      <c r="G25" s="329">
        <v>2197.8000000000002</v>
      </c>
      <c r="H25" s="329">
        <v>1504.6</v>
      </c>
      <c r="I25" s="326">
        <v>1631.8</v>
      </c>
      <c r="J25" s="326">
        <v>1126.5999999999999</v>
      </c>
      <c r="K25" s="326">
        <v>1646.1</v>
      </c>
      <c r="L25" s="326">
        <v>1621.7</v>
      </c>
      <c r="M25" s="326">
        <v>9847.2000000000007</v>
      </c>
      <c r="N25" s="326">
        <v>7904.1</v>
      </c>
      <c r="O25" s="326">
        <v>7112.2</v>
      </c>
      <c r="P25" s="326">
        <v>7025.2</v>
      </c>
      <c r="Q25" s="326">
        <v>5520.5</v>
      </c>
    </row>
    <row r="26" spans="1:18" ht="15" customHeight="1">
      <c r="A26" s="346" t="s">
        <v>706</v>
      </c>
      <c r="B26" s="329">
        <v>1155.8</v>
      </c>
      <c r="C26" s="329">
        <v>1140.9000000000001</v>
      </c>
      <c r="D26" s="329">
        <v>1603.9</v>
      </c>
      <c r="E26" s="329">
        <v>1948</v>
      </c>
      <c r="F26" s="329">
        <v>2108.3000000000002</v>
      </c>
      <c r="G26" s="329">
        <v>1884.9</v>
      </c>
      <c r="H26" s="329">
        <v>2805.5</v>
      </c>
      <c r="I26" s="326">
        <v>1723.7</v>
      </c>
      <c r="J26" s="326">
        <v>1894.6</v>
      </c>
      <c r="K26" s="326">
        <v>2069.4</v>
      </c>
      <c r="L26" s="326">
        <v>3207.9</v>
      </c>
      <c r="M26" s="333">
        <v>2914.8</v>
      </c>
      <c r="N26" s="333">
        <v>2969.7</v>
      </c>
      <c r="O26" s="333">
        <v>1479.7</v>
      </c>
      <c r="P26" s="333">
        <v>2161.3000000000002</v>
      </c>
      <c r="Q26" s="333">
        <v>1670.3</v>
      </c>
    </row>
    <row r="27" spans="1:18" ht="30">
      <c r="A27" s="347" t="s">
        <v>705</v>
      </c>
      <c r="B27" s="336">
        <v>1404.1</v>
      </c>
      <c r="C27" s="337">
        <v>418.2</v>
      </c>
      <c r="D27" s="337">
        <v>559.4</v>
      </c>
      <c r="E27" s="337">
        <v>326.89999999999998</v>
      </c>
      <c r="F27" s="337">
        <v>808.3</v>
      </c>
      <c r="G27" s="336">
        <v>1028.8</v>
      </c>
      <c r="H27" s="336">
        <v>1720.8</v>
      </c>
      <c r="I27" s="338">
        <v>3258.7</v>
      </c>
      <c r="J27" s="338">
        <v>3064.4</v>
      </c>
      <c r="K27" s="338">
        <v>2912.8</v>
      </c>
      <c r="L27" s="338">
        <v>3007.1</v>
      </c>
      <c r="M27" s="338">
        <v>3032.4</v>
      </c>
      <c r="N27" s="338">
        <v>3663.6</v>
      </c>
      <c r="O27" s="338">
        <v>4690.8</v>
      </c>
      <c r="P27" s="338">
        <v>4637.5</v>
      </c>
      <c r="Q27" s="338">
        <v>5648.9</v>
      </c>
    </row>
    <row r="28" spans="1:18" ht="14.25" customHeight="1">
      <c r="B28" s="339"/>
      <c r="C28" s="339"/>
      <c r="D28" s="339"/>
      <c r="E28" s="339"/>
      <c r="F28" s="339"/>
      <c r="G28" s="339"/>
      <c r="H28" s="339"/>
      <c r="I28" s="340">
        <v>3064.4</v>
      </c>
      <c r="J28" s="340">
        <v>2912.8</v>
      </c>
      <c r="K28" s="340">
        <v>3007.1</v>
      </c>
      <c r="L28" s="340">
        <v>3547.7</v>
      </c>
      <c r="M28" s="340">
        <v>3032.4</v>
      </c>
      <c r="N28" s="340">
        <v>3663.6</v>
      </c>
      <c r="O28" s="340">
        <v>4690.8</v>
      </c>
      <c r="P28" s="340">
        <v>4637.5</v>
      </c>
      <c r="Q28" s="340">
        <v>5648.9</v>
      </c>
    </row>
    <row r="29" spans="1:18">
      <c r="A29" s="339" t="s">
        <v>707</v>
      </c>
      <c r="I29" s="339"/>
      <c r="J29" s="339"/>
      <c r="K29" s="339"/>
      <c r="L29" s="150"/>
      <c r="M29" s="150"/>
      <c r="N29" s="150"/>
      <c r="O29" s="150"/>
      <c r="P29" s="150"/>
      <c r="Q29" s="150"/>
      <c r="R29" s="150"/>
    </row>
  </sheetData>
  <mergeCells count="1">
    <mergeCell ref="A1:Q1"/>
  </mergeCells>
  <pageMargins left="0.75" right="0.75" top="1" bottom="1" header="0" footer="0"/>
  <pageSetup scale="98" orientation="landscape" r:id="rId1"/>
  <headerFooter alignWithMargins="0">
    <oddFooter>&amp;R1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38"/>
  <sheetViews>
    <sheetView zoomScale="73" zoomScaleNormal="73" workbookViewId="0">
      <selection activeCell="A18" sqref="A18"/>
    </sheetView>
  </sheetViews>
  <sheetFormatPr baseColWidth="10" defaultColWidth="11.42578125" defaultRowHeight="15.75"/>
  <cols>
    <col min="1" max="1" width="22.42578125" style="360" customWidth="1"/>
    <col min="2" max="2" width="10" style="360" customWidth="1"/>
    <col min="3" max="6" width="11.42578125" style="360" customWidth="1"/>
    <col min="7" max="16" width="11.42578125" style="210" customWidth="1"/>
    <col min="17" max="254" width="11.42578125" style="150"/>
    <col min="255" max="255" width="8.7109375" style="150" customWidth="1"/>
    <col min="256" max="256" width="22.42578125" style="150" customWidth="1"/>
    <col min="257" max="257" width="10" style="150" customWidth="1"/>
    <col min="258" max="272" width="11.42578125" style="150" customWidth="1"/>
    <col min="273" max="510" width="11.42578125" style="150"/>
    <col min="511" max="511" width="8.7109375" style="150" customWidth="1"/>
    <col min="512" max="512" width="22.42578125" style="150" customWidth="1"/>
    <col min="513" max="513" width="10" style="150" customWidth="1"/>
    <col min="514" max="528" width="11.42578125" style="150" customWidth="1"/>
    <col min="529" max="766" width="11.42578125" style="150"/>
    <col min="767" max="767" width="8.7109375" style="150" customWidth="1"/>
    <col min="768" max="768" width="22.42578125" style="150" customWidth="1"/>
    <col min="769" max="769" width="10" style="150" customWidth="1"/>
    <col min="770" max="784" width="11.42578125" style="150" customWidth="1"/>
    <col min="785" max="1022" width="11.42578125" style="150"/>
    <col min="1023" max="1023" width="8.7109375" style="150" customWidth="1"/>
    <col min="1024" max="1024" width="22.42578125" style="150" customWidth="1"/>
    <col min="1025" max="1025" width="10" style="150" customWidth="1"/>
    <col min="1026" max="1040" width="11.42578125" style="150" customWidth="1"/>
    <col min="1041" max="1278" width="11.42578125" style="150"/>
    <col min="1279" max="1279" width="8.7109375" style="150" customWidth="1"/>
    <col min="1280" max="1280" width="22.42578125" style="150" customWidth="1"/>
    <col min="1281" max="1281" width="10" style="150" customWidth="1"/>
    <col min="1282" max="1296" width="11.42578125" style="150" customWidth="1"/>
    <col min="1297" max="1534" width="11.42578125" style="150"/>
    <col min="1535" max="1535" width="8.7109375" style="150" customWidth="1"/>
    <col min="1536" max="1536" width="22.42578125" style="150" customWidth="1"/>
    <col min="1537" max="1537" width="10" style="150" customWidth="1"/>
    <col min="1538" max="1552" width="11.42578125" style="150" customWidth="1"/>
    <col min="1553" max="1790" width="11.42578125" style="150"/>
    <col min="1791" max="1791" width="8.7109375" style="150" customWidth="1"/>
    <col min="1792" max="1792" width="22.42578125" style="150" customWidth="1"/>
    <col min="1793" max="1793" width="10" style="150" customWidth="1"/>
    <col min="1794" max="1808" width="11.42578125" style="150" customWidth="1"/>
    <col min="1809" max="2046" width="11.42578125" style="150"/>
    <col min="2047" max="2047" width="8.7109375" style="150" customWidth="1"/>
    <col min="2048" max="2048" width="22.42578125" style="150" customWidth="1"/>
    <col min="2049" max="2049" width="10" style="150" customWidth="1"/>
    <col min="2050" max="2064" width="11.42578125" style="150" customWidth="1"/>
    <col min="2065" max="2302" width="11.42578125" style="150"/>
    <col min="2303" max="2303" width="8.7109375" style="150" customWidth="1"/>
    <col min="2304" max="2304" width="22.42578125" style="150" customWidth="1"/>
    <col min="2305" max="2305" width="10" style="150" customWidth="1"/>
    <col min="2306" max="2320" width="11.42578125" style="150" customWidth="1"/>
    <col min="2321" max="2558" width="11.42578125" style="150"/>
    <col min="2559" max="2559" width="8.7109375" style="150" customWidth="1"/>
    <col min="2560" max="2560" width="22.42578125" style="150" customWidth="1"/>
    <col min="2561" max="2561" width="10" style="150" customWidth="1"/>
    <col min="2562" max="2576" width="11.42578125" style="150" customWidth="1"/>
    <col min="2577" max="2814" width="11.42578125" style="150"/>
    <col min="2815" max="2815" width="8.7109375" style="150" customWidth="1"/>
    <col min="2816" max="2816" width="22.42578125" style="150" customWidth="1"/>
    <col min="2817" max="2817" width="10" style="150" customWidth="1"/>
    <col min="2818" max="2832" width="11.42578125" style="150" customWidth="1"/>
    <col min="2833" max="3070" width="11.42578125" style="150"/>
    <col min="3071" max="3071" width="8.7109375" style="150" customWidth="1"/>
    <col min="3072" max="3072" width="22.42578125" style="150" customWidth="1"/>
    <col min="3073" max="3073" width="10" style="150" customWidth="1"/>
    <col min="3074" max="3088" width="11.42578125" style="150" customWidth="1"/>
    <col min="3089" max="3326" width="11.42578125" style="150"/>
    <col min="3327" max="3327" width="8.7109375" style="150" customWidth="1"/>
    <col min="3328" max="3328" width="22.42578125" style="150" customWidth="1"/>
    <col min="3329" max="3329" width="10" style="150" customWidth="1"/>
    <col min="3330" max="3344" width="11.42578125" style="150" customWidth="1"/>
    <col min="3345" max="3582" width="11.42578125" style="150"/>
    <col min="3583" max="3583" width="8.7109375" style="150" customWidth="1"/>
    <col min="3584" max="3584" width="22.42578125" style="150" customWidth="1"/>
    <col min="3585" max="3585" width="10" style="150" customWidth="1"/>
    <col min="3586" max="3600" width="11.42578125" style="150" customWidth="1"/>
    <col min="3601" max="3838" width="11.42578125" style="150"/>
    <col min="3839" max="3839" width="8.7109375" style="150" customWidth="1"/>
    <col min="3840" max="3840" width="22.42578125" style="150" customWidth="1"/>
    <col min="3841" max="3841" width="10" style="150" customWidth="1"/>
    <col min="3842" max="3856" width="11.42578125" style="150" customWidth="1"/>
    <col min="3857" max="4094" width="11.42578125" style="150"/>
    <col min="4095" max="4095" width="8.7109375" style="150" customWidth="1"/>
    <col min="4096" max="4096" width="22.42578125" style="150" customWidth="1"/>
    <col min="4097" max="4097" width="10" style="150" customWidth="1"/>
    <col min="4098" max="4112" width="11.42578125" style="150" customWidth="1"/>
    <col min="4113" max="4350" width="11.42578125" style="150"/>
    <col min="4351" max="4351" width="8.7109375" style="150" customWidth="1"/>
    <col min="4352" max="4352" width="22.42578125" style="150" customWidth="1"/>
    <col min="4353" max="4353" width="10" style="150" customWidth="1"/>
    <col min="4354" max="4368" width="11.42578125" style="150" customWidth="1"/>
    <col min="4369" max="4606" width="11.42578125" style="150"/>
    <col min="4607" max="4607" width="8.7109375" style="150" customWidth="1"/>
    <col min="4608" max="4608" width="22.42578125" style="150" customWidth="1"/>
    <col min="4609" max="4609" width="10" style="150" customWidth="1"/>
    <col min="4610" max="4624" width="11.42578125" style="150" customWidth="1"/>
    <col min="4625" max="4862" width="11.42578125" style="150"/>
    <col min="4863" max="4863" width="8.7109375" style="150" customWidth="1"/>
    <col min="4864" max="4864" width="22.42578125" style="150" customWidth="1"/>
    <col min="4865" max="4865" width="10" style="150" customWidth="1"/>
    <col min="4866" max="4880" width="11.42578125" style="150" customWidth="1"/>
    <col min="4881" max="5118" width="11.42578125" style="150"/>
    <col min="5119" max="5119" width="8.7109375" style="150" customWidth="1"/>
    <col min="5120" max="5120" width="22.42578125" style="150" customWidth="1"/>
    <col min="5121" max="5121" width="10" style="150" customWidth="1"/>
    <col min="5122" max="5136" width="11.42578125" style="150" customWidth="1"/>
    <col min="5137" max="5374" width="11.42578125" style="150"/>
    <col min="5375" max="5375" width="8.7109375" style="150" customWidth="1"/>
    <col min="5376" max="5376" width="22.42578125" style="150" customWidth="1"/>
    <col min="5377" max="5377" width="10" style="150" customWidth="1"/>
    <col min="5378" max="5392" width="11.42578125" style="150" customWidth="1"/>
    <col min="5393" max="5630" width="11.42578125" style="150"/>
    <col min="5631" max="5631" width="8.7109375" style="150" customWidth="1"/>
    <col min="5632" max="5632" width="22.42578125" style="150" customWidth="1"/>
    <col min="5633" max="5633" width="10" style="150" customWidth="1"/>
    <col min="5634" max="5648" width="11.42578125" style="150" customWidth="1"/>
    <col min="5649" max="5886" width="11.42578125" style="150"/>
    <col min="5887" max="5887" width="8.7109375" style="150" customWidth="1"/>
    <col min="5888" max="5888" width="22.42578125" style="150" customWidth="1"/>
    <col min="5889" max="5889" width="10" style="150" customWidth="1"/>
    <col min="5890" max="5904" width="11.42578125" style="150" customWidth="1"/>
    <col min="5905" max="6142" width="11.42578125" style="150"/>
    <col min="6143" max="6143" width="8.7109375" style="150" customWidth="1"/>
    <col min="6144" max="6144" width="22.42578125" style="150" customWidth="1"/>
    <col min="6145" max="6145" width="10" style="150" customWidth="1"/>
    <col min="6146" max="6160" width="11.42578125" style="150" customWidth="1"/>
    <col min="6161" max="6398" width="11.42578125" style="150"/>
    <col min="6399" max="6399" width="8.7109375" style="150" customWidth="1"/>
    <col min="6400" max="6400" width="22.42578125" style="150" customWidth="1"/>
    <col min="6401" max="6401" width="10" style="150" customWidth="1"/>
    <col min="6402" max="6416" width="11.42578125" style="150" customWidth="1"/>
    <col min="6417" max="6654" width="11.42578125" style="150"/>
    <col min="6655" max="6655" width="8.7109375" style="150" customWidth="1"/>
    <col min="6656" max="6656" width="22.42578125" style="150" customWidth="1"/>
    <col min="6657" max="6657" width="10" style="150" customWidth="1"/>
    <col min="6658" max="6672" width="11.42578125" style="150" customWidth="1"/>
    <col min="6673" max="6910" width="11.42578125" style="150"/>
    <col min="6911" max="6911" width="8.7109375" style="150" customWidth="1"/>
    <col min="6912" max="6912" width="22.42578125" style="150" customWidth="1"/>
    <col min="6913" max="6913" width="10" style="150" customWidth="1"/>
    <col min="6914" max="6928" width="11.42578125" style="150" customWidth="1"/>
    <col min="6929" max="7166" width="11.42578125" style="150"/>
    <col min="7167" max="7167" width="8.7109375" style="150" customWidth="1"/>
    <col min="7168" max="7168" width="22.42578125" style="150" customWidth="1"/>
    <col min="7169" max="7169" width="10" style="150" customWidth="1"/>
    <col min="7170" max="7184" width="11.42578125" style="150" customWidth="1"/>
    <col min="7185" max="7422" width="11.42578125" style="150"/>
    <col min="7423" max="7423" width="8.7109375" style="150" customWidth="1"/>
    <col min="7424" max="7424" width="22.42578125" style="150" customWidth="1"/>
    <col min="7425" max="7425" width="10" style="150" customWidth="1"/>
    <col min="7426" max="7440" width="11.42578125" style="150" customWidth="1"/>
    <col min="7441" max="7678" width="11.42578125" style="150"/>
    <col min="7679" max="7679" width="8.7109375" style="150" customWidth="1"/>
    <col min="7680" max="7680" width="22.42578125" style="150" customWidth="1"/>
    <col min="7681" max="7681" width="10" style="150" customWidth="1"/>
    <col min="7682" max="7696" width="11.42578125" style="150" customWidth="1"/>
    <col min="7697" max="7934" width="11.42578125" style="150"/>
    <col min="7935" max="7935" width="8.7109375" style="150" customWidth="1"/>
    <col min="7936" max="7936" width="22.42578125" style="150" customWidth="1"/>
    <col min="7937" max="7937" width="10" style="150" customWidth="1"/>
    <col min="7938" max="7952" width="11.42578125" style="150" customWidth="1"/>
    <col min="7953" max="8190" width="11.42578125" style="150"/>
    <col min="8191" max="8191" width="8.7109375" style="150" customWidth="1"/>
    <col min="8192" max="8192" width="22.42578125" style="150" customWidth="1"/>
    <col min="8193" max="8193" width="10" style="150" customWidth="1"/>
    <col min="8194" max="8208" width="11.42578125" style="150" customWidth="1"/>
    <col min="8209" max="8446" width="11.42578125" style="150"/>
    <col min="8447" max="8447" width="8.7109375" style="150" customWidth="1"/>
    <col min="8448" max="8448" width="22.42578125" style="150" customWidth="1"/>
    <col min="8449" max="8449" width="10" style="150" customWidth="1"/>
    <col min="8450" max="8464" width="11.42578125" style="150" customWidth="1"/>
    <col min="8465" max="8702" width="11.42578125" style="150"/>
    <col min="8703" max="8703" width="8.7109375" style="150" customWidth="1"/>
    <col min="8704" max="8704" width="22.42578125" style="150" customWidth="1"/>
    <col min="8705" max="8705" width="10" style="150" customWidth="1"/>
    <col min="8706" max="8720" width="11.42578125" style="150" customWidth="1"/>
    <col min="8721" max="8958" width="11.42578125" style="150"/>
    <col min="8959" max="8959" width="8.7109375" style="150" customWidth="1"/>
    <col min="8960" max="8960" width="22.42578125" style="150" customWidth="1"/>
    <col min="8961" max="8961" width="10" style="150" customWidth="1"/>
    <col min="8962" max="8976" width="11.42578125" style="150" customWidth="1"/>
    <col min="8977" max="9214" width="11.42578125" style="150"/>
    <col min="9215" max="9215" width="8.7109375" style="150" customWidth="1"/>
    <col min="9216" max="9216" width="22.42578125" style="150" customWidth="1"/>
    <col min="9217" max="9217" width="10" style="150" customWidth="1"/>
    <col min="9218" max="9232" width="11.42578125" style="150" customWidth="1"/>
    <col min="9233" max="9470" width="11.42578125" style="150"/>
    <col min="9471" max="9471" width="8.7109375" style="150" customWidth="1"/>
    <col min="9472" max="9472" width="22.42578125" style="150" customWidth="1"/>
    <col min="9473" max="9473" width="10" style="150" customWidth="1"/>
    <col min="9474" max="9488" width="11.42578125" style="150" customWidth="1"/>
    <col min="9489" max="9726" width="11.42578125" style="150"/>
    <col min="9727" max="9727" width="8.7109375" style="150" customWidth="1"/>
    <col min="9728" max="9728" width="22.42578125" style="150" customWidth="1"/>
    <col min="9729" max="9729" width="10" style="150" customWidth="1"/>
    <col min="9730" max="9744" width="11.42578125" style="150" customWidth="1"/>
    <col min="9745" max="9982" width="11.42578125" style="150"/>
    <col min="9983" max="9983" width="8.7109375" style="150" customWidth="1"/>
    <col min="9984" max="9984" width="22.42578125" style="150" customWidth="1"/>
    <col min="9985" max="9985" width="10" style="150" customWidth="1"/>
    <col min="9986" max="10000" width="11.42578125" style="150" customWidth="1"/>
    <col min="10001" max="10238" width="11.42578125" style="150"/>
    <col min="10239" max="10239" width="8.7109375" style="150" customWidth="1"/>
    <col min="10240" max="10240" width="22.42578125" style="150" customWidth="1"/>
    <col min="10241" max="10241" width="10" style="150" customWidth="1"/>
    <col min="10242" max="10256" width="11.42578125" style="150" customWidth="1"/>
    <col min="10257" max="10494" width="11.42578125" style="150"/>
    <col min="10495" max="10495" width="8.7109375" style="150" customWidth="1"/>
    <col min="10496" max="10496" width="22.42578125" style="150" customWidth="1"/>
    <col min="10497" max="10497" width="10" style="150" customWidth="1"/>
    <col min="10498" max="10512" width="11.42578125" style="150" customWidth="1"/>
    <col min="10513" max="10750" width="11.42578125" style="150"/>
    <col min="10751" max="10751" width="8.7109375" style="150" customWidth="1"/>
    <col min="10752" max="10752" width="22.42578125" style="150" customWidth="1"/>
    <col min="10753" max="10753" width="10" style="150" customWidth="1"/>
    <col min="10754" max="10768" width="11.42578125" style="150" customWidth="1"/>
    <col min="10769" max="11006" width="11.42578125" style="150"/>
    <col min="11007" max="11007" width="8.7109375" style="150" customWidth="1"/>
    <col min="11008" max="11008" width="22.42578125" style="150" customWidth="1"/>
    <col min="11009" max="11009" width="10" style="150" customWidth="1"/>
    <col min="11010" max="11024" width="11.42578125" style="150" customWidth="1"/>
    <col min="11025" max="11262" width="11.42578125" style="150"/>
    <col min="11263" max="11263" width="8.7109375" style="150" customWidth="1"/>
    <col min="11264" max="11264" width="22.42578125" style="150" customWidth="1"/>
    <col min="11265" max="11265" width="10" style="150" customWidth="1"/>
    <col min="11266" max="11280" width="11.42578125" style="150" customWidth="1"/>
    <col min="11281" max="11518" width="11.42578125" style="150"/>
    <col min="11519" max="11519" width="8.7109375" style="150" customWidth="1"/>
    <col min="11520" max="11520" width="22.42578125" style="150" customWidth="1"/>
    <col min="11521" max="11521" width="10" style="150" customWidth="1"/>
    <col min="11522" max="11536" width="11.42578125" style="150" customWidth="1"/>
    <col min="11537" max="11774" width="11.42578125" style="150"/>
    <col min="11775" max="11775" width="8.7109375" style="150" customWidth="1"/>
    <col min="11776" max="11776" width="22.42578125" style="150" customWidth="1"/>
    <col min="11777" max="11777" width="10" style="150" customWidth="1"/>
    <col min="11778" max="11792" width="11.42578125" style="150" customWidth="1"/>
    <col min="11793" max="12030" width="11.42578125" style="150"/>
    <col min="12031" max="12031" width="8.7109375" style="150" customWidth="1"/>
    <col min="12032" max="12032" width="22.42578125" style="150" customWidth="1"/>
    <col min="12033" max="12033" width="10" style="150" customWidth="1"/>
    <col min="12034" max="12048" width="11.42578125" style="150" customWidth="1"/>
    <col min="12049" max="12286" width="11.42578125" style="150"/>
    <col min="12287" max="12287" width="8.7109375" style="150" customWidth="1"/>
    <col min="12288" max="12288" width="22.42578125" style="150" customWidth="1"/>
    <col min="12289" max="12289" width="10" style="150" customWidth="1"/>
    <col min="12290" max="12304" width="11.42578125" style="150" customWidth="1"/>
    <col min="12305" max="12542" width="11.42578125" style="150"/>
    <col min="12543" max="12543" width="8.7109375" style="150" customWidth="1"/>
    <col min="12544" max="12544" width="22.42578125" style="150" customWidth="1"/>
    <col min="12545" max="12545" width="10" style="150" customWidth="1"/>
    <col min="12546" max="12560" width="11.42578125" style="150" customWidth="1"/>
    <col min="12561" max="12798" width="11.42578125" style="150"/>
    <col min="12799" max="12799" width="8.7109375" style="150" customWidth="1"/>
    <col min="12800" max="12800" width="22.42578125" style="150" customWidth="1"/>
    <col min="12801" max="12801" width="10" style="150" customWidth="1"/>
    <col min="12802" max="12816" width="11.42578125" style="150" customWidth="1"/>
    <col min="12817" max="13054" width="11.42578125" style="150"/>
    <col min="13055" max="13055" width="8.7109375" style="150" customWidth="1"/>
    <col min="13056" max="13056" width="22.42578125" style="150" customWidth="1"/>
    <col min="13057" max="13057" width="10" style="150" customWidth="1"/>
    <col min="13058" max="13072" width="11.42578125" style="150" customWidth="1"/>
    <col min="13073" max="13310" width="11.42578125" style="150"/>
    <col min="13311" max="13311" width="8.7109375" style="150" customWidth="1"/>
    <col min="13312" max="13312" width="22.42578125" style="150" customWidth="1"/>
    <col min="13313" max="13313" width="10" style="150" customWidth="1"/>
    <col min="13314" max="13328" width="11.42578125" style="150" customWidth="1"/>
    <col min="13329" max="13566" width="11.42578125" style="150"/>
    <col min="13567" max="13567" width="8.7109375" style="150" customWidth="1"/>
    <col min="13568" max="13568" width="22.42578125" style="150" customWidth="1"/>
    <col min="13569" max="13569" width="10" style="150" customWidth="1"/>
    <col min="13570" max="13584" width="11.42578125" style="150" customWidth="1"/>
    <col min="13585" max="13822" width="11.42578125" style="150"/>
    <col min="13823" max="13823" width="8.7109375" style="150" customWidth="1"/>
    <col min="13824" max="13824" width="22.42578125" style="150" customWidth="1"/>
    <col min="13825" max="13825" width="10" style="150" customWidth="1"/>
    <col min="13826" max="13840" width="11.42578125" style="150" customWidth="1"/>
    <col min="13841" max="14078" width="11.42578125" style="150"/>
    <col min="14079" max="14079" width="8.7109375" style="150" customWidth="1"/>
    <col min="14080" max="14080" width="22.42578125" style="150" customWidth="1"/>
    <col min="14081" max="14081" width="10" style="150" customWidth="1"/>
    <col min="14082" max="14096" width="11.42578125" style="150" customWidth="1"/>
    <col min="14097" max="14334" width="11.42578125" style="150"/>
    <col min="14335" max="14335" width="8.7109375" style="150" customWidth="1"/>
    <col min="14336" max="14336" width="22.42578125" style="150" customWidth="1"/>
    <col min="14337" max="14337" width="10" style="150" customWidth="1"/>
    <col min="14338" max="14352" width="11.42578125" style="150" customWidth="1"/>
    <col min="14353" max="14590" width="11.42578125" style="150"/>
    <col min="14591" max="14591" width="8.7109375" style="150" customWidth="1"/>
    <col min="14592" max="14592" width="22.42578125" style="150" customWidth="1"/>
    <col min="14593" max="14593" width="10" style="150" customWidth="1"/>
    <col min="14594" max="14608" width="11.42578125" style="150" customWidth="1"/>
    <col min="14609" max="14846" width="11.42578125" style="150"/>
    <col min="14847" max="14847" width="8.7109375" style="150" customWidth="1"/>
    <col min="14848" max="14848" width="22.42578125" style="150" customWidth="1"/>
    <col min="14849" max="14849" width="10" style="150" customWidth="1"/>
    <col min="14850" max="14864" width="11.42578125" style="150" customWidth="1"/>
    <col min="14865" max="15102" width="11.42578125" style="150"/>
    <col min="15103" max="15103" width="8.7109375" style="150" customWidth="1"/>
    <col min="15104" max="15104" width="22.42578125" style="150" customWidth="1"/>
    <col min="15105" max="15105" width="10" style="150" customWidth="1"/>
    <col min="15106" max="15120" width="11.42578125" style="150" customWidth="1"/>
    <col min="15121" max="15358" width="11.42578125" style="150"/>
    <col min="15359" max="15359" width="8.7109375" style="150" customWidth="1"/>
    <col min="15360" max="15360" width="22.42578125" style="150" customWidth="1"/>
    <col min="15361" max="15361" width="10" style="150" customWidth="1"/>
    <col min="15362" max="15376" width="11.42578125" style="150" customWidth="1"/>
    <col min="15377" max="15614" width="11.42578125" style="150"/>
    <col min="15615" max="15615" width="8.7109375" style="150" customWidth="1"/>
    <col min="15616" max="15616" width="22.42578125" style="150" customWidth="1"/>
    <col min="15617" max="15617" width="10" style="150" customWidth="1"/>
    <col min="15618" max="15632" width="11.42578125" style="150" customWidth="1"/>
    <col min="15633" max="15870" width="11.42578125" style="150"/>
    <col min="15871" max="15871" width="8.7109375" style="150" customWidth="1"/>
    <col min="15872" max="15872" width="22.42578125" style="150" customWidth="1"/>
    <col min="15873" max="15873" width="10" style="150" customWidth="1"/>
    <col min="15874" max="15888" width="11.42578125" style="150" customWidth="1"/>
    <col min="15889" max="16126" width="11.42578125" style="150"/>
    <col min="16127" max="16127" width="8.7109375" style="150" customWidth="1"/>
    <col min="16128" max="16128" width="22.42578125" style="150" customWidth="1"/>
    <col min="16129" max="16129" width="10" style="150" customWidth="1"/>
    <col min="16130" max="16144" width="11.42578125" style="150" customWidth="1"/>
    <col min="16145" max="16384" width="11.42578125" style="150"/>
  </cols>
  <sheetData>
    <row r="1" spans="1:17" ht="21.75" customHeight="1">
      <c r="A1" s="590" t="s">
        <v>895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</row>
    <row r="2" spans="1:17" ht="26.25" customHeight="1">
      <c r="A2" s="315" t="s">
        <v>126</v>
      </c>
      <c r="B2" s="315">
        <v>1990</v>
      </c>
      <c r="C2" s="315">
        <v>1991</v>
      </c>
      <c r="D2" s="315">
        <v>1992</v>
      </c>
      <c r="E2" s="315">
        <v>1993</v>
      </c>
      <c r="F2" s="315">
        <v>1994</v>
      </c>
      <c r="G2" s="342">
        <v>1995</v>
      </c>
      <c r="H2" s="342">
        <v>1996</v>
      </c>
      <c r="I2" s="342">
        <v>1997</v>
      </c>
      <c r="J2" s="342">
        <v>1998</v>
      </c>
      <c r="K2" s="342">
        <v>1999</v>
      </c>
      <c r="L2" s="342">
        <v>2000</v>
      </c>
      <c r="M2" s="342">
        <v>2001</v>
      </c>
      <c r="N2" s="342">
        <v>2002</v>
      </c>
      <c r="O2" s="342">
        <v>2003</v>
      </c>
      <c r="P2" s="342">
        <v>2004</v>
      </c>
      <c r="Q2" s="342">
        <v>2005</v>
      </c>
    </row>
    <row r="3" spans="1:17">
      <c r="A3" s="328" t="s">
        <v>896</v>
      </c>
      <c r="B3" s="354">
        <v>27199</v>
      </c>
      <c r="C3" s="354">
        <v>18195</v>
      </c>
      <c r="D3" s="354">
        <v>19125</v>
      </c>
      <c r="E3" s="354">
        <v>20748</v>
      </c>
      <c r="F3" s="354">
        <v>21534</v>
      </c>
      <c r="G3" s="355">
        <v>20095</v>
      </c>
      <c r="H3" s="355">
        <v>33085</v>
      </c>
      <c r="I3" s="355">
        <v>28637</v>
      </c>
      <c r="J3" s="355">
        <v>56523</v>
      </c>
      <c r="K3" s="355">
        <v>64310</v>
      </c>
      <c r="L3" s="355">
        <v>74222</v>
      </c>
      <c r="M3" s="355">
        <v>57261</v>
      </c>
      <c r="N3" s="355">
        <v>57149</v>
      </c>
      <c r="O3" s="355">
        <v>62722</v>
      </c>
      <c r="P3" s="355">
        <v>50164</v>
      </c>
      <c r="Q3" s="355">
        <v>55375</v>
      </c>
    </row>
    <row r="4" spans="1:17">
      <c r="A4" s="328" t="s">
        <v>897</v>
      </c>
      <c r="B4" s="354">
        <v>6815</v>
      </c>
      <c r="C4" s="354">
        <v>4663</v>
      </c>
      <c r="D4" s="354">
        <v>4892</v>
      </c>
      <c r="E4" s="354">
        <v>4350</v>
      </c>
      <c r="F4" s="354">
        <v>3698</v>
      </c>
      <c r="G4" s="355">
        <v>3409</v>
      </c>
      <c r="H4" s="355">
        <v>4983</v>
      </c>
      <c r="I4" s="355">
        <v>4568</v>
      </c>
      <c r="J4" s="355">
        <v>13657</v>
      </c>
      <c r="K4" s="355">
        <v>18853</v>
      </c>
      <c r="L4" s="355">
        <v>18204</v>
      </c>
      <c r="M4" s="355">
        <v>11324</v>
      </c>
      <c r="N4" s="355">
        <v>11324</v>
      </c>
      <c r="O4" s="355">
        <v>9907</v>
      </c>
      <c r="P4" s="355">
        <v>8497</v>
      </c>
      <c r="Q4" s="355">
        <v>6611</v>
      </c>
    </row>
    <row r="5" spans="1:17">
      <c r="A5" s="328" t="s">
        <v>898</v>
      </c>
      <c r="B5" s="354">
        <v>2010</v>
      </c>
      <c r="C5" s="354">
        <v>2394</v>
      </c>
      <c r="D5" s="354">
        <v>2643</v>
      </c>
      <c r="E5" s="354">
        <v>2841</v>
      </c>
      <c r="F5" s="354">
        <v>2963</v>
      </c>
      <c r="G5" s="355">
        <v>2690</v>
      </c>
      <c r="H5" s="355">
        <v>2293</v>
      </c>
      <c r="I5" s="355">
        <v>3161</v>
      </c>
      <c r="J5" s="355">
        <v>3341</v>
      </c>
      <c r="K5" s="355">
        <v>3444</v>
      </c>
      <c r="L5" s="355">
        <v>3843</v>
      </c>
      <c r="M5" s="355">
        <v>2671</v>
      </c>
      <c r="N5" s="355">
        <v>2215</v>
      </c>
      <c r="O5" s="355">
        <v>2582</v>
      </c>
      <c r="P5" s="355">
        <v>2478</v>
      </c>
      <c r="Q5" s="355">
        <v>1847</v>
      </c>
    </row>
    <row r="6" spans="1:17">
      <c r="A6" s="328" t="s">
        <v>899</v>
      </c>
      <c r="B6" s="354">
        <v>1909</v>
      </c>
      <c r="C6" s="354">
        <v>2337</v>
      </c>
      <c r="D6" s="354">
        <v>2629</v>
      </c>
      <c r="E6" s="354">
        <v>2803</v>
      </c>
      <c r="F6" s="354">
        <v>2871</v>
      </c>
      <c r="G6" s="355">
        <v>2618</v>
      </c>
      <c r="H6" s="355">
        <v>2275</v>
      </c>
      <c r="I6" s="355">
        <v>3122</v>
      </c>
      <c r="J6" s="355">
        <v>3300</v>
      </c>
      <c r="K6" s="355">
        <v>3390</v>
      </c>
      <c r="L6" s="355">
        <v>3791</v>
      </c>
      <c r="M6" s="355">
        <v>2523</v>
      </c>
      <c r="N6" s="355">
        <v>2090</v>
      </c>
      <c r="O6" s="355">
        <v>2487</v>
      </c>
      <c r="P6" s="355">
        <v>2411</v>
      </c>
      <c r="Q6" s="355">
        <v>1838</v>
      </c>
    </row>
    <row r="7" spans="1:17">
      <c r="A7" s="328" t="s">
        <v>900</v>
      </c>
      <c r="B7" s="354">
        <v>2508</v>
      </c>
      <c r="C7" s="354">
        <v>1004</v>
      </c>
      <c r="D7" s="334">
        <v>513</v>
      </c>
      <c r="E7" s="334">
        <v>555</v>
      </c>
      <c r="F7" s="334">
        <v>555</v>
      </c>
      <c r="G7" s="330">
        <v>416</v>
      </c>
      <c r="H7" s="330">
        <v>565</v>
      </c>
      <c r="I7" s="355">
        <v>1296</v>
      </c>
      <c r="J7" s="355">
        <v>9246</v>
      </c>
      <c r="K7" s="355">
        <v>12800</v>
      </c>
      <c r="L7" s="355">
        <v>12442</v>
      </c>
      <c r="M7" s="355">
        <v>7845</v>
      </c>
      <c r="N7" s="355">
        <v>6868</v>
      </c>
      <c r="O7" s="355">
        <v>4999</v>
      </c>
      <c r="P7" s="355">
        <v>3785</v>
      </c>
      <c r="Q7" s="355">
        <v>6304</v>
      </c>
    </row>
    <row r="8" spans="1:17">
      <c r="A8" s="328" t="s">
        <v>901</v>
      </c>
      <c r="B8" s="354">
        <v>3352</v>
      </c>
      <c r="C8" s="354">
        <v>1803</v>
      </c>
      <c r="D8" s="354">
        <v>2089</v>
      </c>
      <c r="E8" s="354">
        <v>1244</v>
      </c>
      <c r="F8" s="354">
        <v>2974</v>
      </c>
      <c r="G8" s="355">
        <v>2603</v>
      </c>
      <c r="H8" s="355">
        <v>6215</v>
      </c>
      <c r="I8" s="355">
        <v>5562</v>
      </c>
      <c r="J8" s="355">
        <v>15927</v>
      </c>
      <c r="K8" s="355">
        <v>15769</v>
      </c>
      <c r="L8" s="355">
        <v>17350</v>
      </c>
      <c r="M8" s="355">
        <v>15013</v>
      </c>
      <c r="N8" s="355">
        <v>14827</v>
      </c>
      <c r="O8" s="355">
        <v>13284</v>
      </c>
      <c r="P8" s="355">
        <v>9166</v>
      </c>
      <c r="Q8" s="355">
        <v>16302</v>
      </c>
    </row>
    <row r="9" spans="1:17">
      <c r="A9" s="328" t="s">
        <v>902</v>
      </c>
      <c r="B9" s="354">
        <v>11516</v>
      </c>
      <c r="C9" s="354">
        <v>8331</v>
      </c>
      <c r="D9" s="354">
        <v>8905</v>
      </c>
      <c r="E9" s="354">
        <v>11583</v>
      </c>
      <c r="F9" s="354">
        <v>12771</v>
      </c>
      <c r="G9" s="355">
        <v>11844</v>
      </c>
      <c r="H9" s="355">
        <v>17188</v>
      </c>
      <c r="I9" s="355">
        <v>14174</v>
      </c>
      <c r="J9" s="355">
        <v>16763</v>
      </c>
      <c r="K9" s="355">
        <v>14674</v>
      </c>
      <c r="L9" s="355">
        <v>15166</v>
      </c>
      <c r="M9" s="355">
        <v>14132</v>
      </c>
      <c r="N9" s="355">
        <v>14709</v>
      </c>
      <c r="O9" s="355">
        <v>16162</v>
      </c>
      <c r="P9" s="355">
        <v>14664</v>
      </c>
      <c r="Q9" s="355">
        <v>15570</v>
      </c>
    </row>
    <row r="10" spans="1:17">
      <c r="A10" s="328" t="s">
        <v>903</v>
      </c>
      <c r="B10" s="354">
        <v>2128</v>
      </c>
      <c r="C10" s="354">
        <v>5376</v>
      </c>
      <c r="D10" s="354">
        <v>3674</v>
      </c>
      <c r="E10" s="354">
        <v>6298</v>
      </c>
      <c r="F10" s="354">
        <v>9006</v>
      </c>
      <c r="G10" s="355">
        <v>7660</v>
      </c>
      <c r="H10" s="355">
        <v>13028</v>
      </c>
      <c r="I10" s="355">
        <v>10815</v>
      </c>
      <c r="J10" s="355">
        <v>12594</v>
      </c>
      <c r="K10" s="355">
        <v>10222</v>
      </c>
      <c r="L10" s="355">
        <v>7824</v>
      </c>
      <c r="M10" s="355">
        <v>6520</v>
      </c>
      <c r="N10" s="355">
        <v>6567</v>
      </c>
      <c r="O10" s="355">
        <v>6230</v>
      </c>
      <c r="P10" s="355">
        <v>5810</v>
      </c>
      <c r="Q10" s="355">
        <v>6450</v>
      </c>
    </row>
    <row r="11" spans="1:17" ht="16.5" customHeight="1">
      <c r="A11" s="328" t="s">
        <v>904</v>
      </c>
      <c r="B11" s="354">
        <v>9308</v>
      </c>
      <c r="C11" s="354">
        <v>2952</v>
      </c>
      <c r="D11" s="354">
        <v>5231</v>
      </c>
      <c r="E11" s="354">
        <v>5285</v>
      </c>
      <c r="F11" s="354">
        <v>3749</v>
      </c>
      <c r="G11" s="355">
        <v>4172</v>
      </c>
      <c r="H11" s="355">
        <v>3957</v>
      </c>
      <c r="I11" s="355">
        <v>3207</v>
      </c>
      <c r="J11" s="355">
        <v>4125</v>
      </c>
      <c r="K11" s="355">
        <v>4009</v>
      </c>
      <c r="L11" s="355">
        <v>6792</v>
      </c>
      <c r="M11" s="355">
        <v>6507</v>
      </c>
      <c r="N11" s="355">
        <v>8135</v>
      </c>
      <c r="O11" s="355">
        <v>9933</v>
      </c>
      <c r="P11" s="355">
        <v>8854</v>
      </c>
      <c r="Q11" s="355">
        <v>8859</v>
      </c>
    </row>
    <row r="12" spans="1:17">
      <c r="A12" s="328" t="s">
        <v>905</v>
      </c>
      <c r="B12" s="354">
        <v>2863</v>
      </c>
      <c r="C12" s="354">
        <v>1562</v>
      </c>
      <c r="D12" s="354">
        <v>1825</v>
      </c>
      <c r="E12" s="354">
        <v>1534</v>
      </c>
      <c r="F12" s="334">
        <v>623</v>
      </c>
      <c r="G12" s="330">
        <v>803</v>
      </c>
      <c r="H12" s="355">
        <v>1284</v>
      </c>
      <c r="I12" s="355">
        <v>1728</v>
      </c>
      <c r="J12" s="355">
        <v>7310</v>
      </c>
      <c r="K12" s="355">
        <v>5586</v>
      </c>
      <c r="L12" s="355">
        <v>7017</v>
      </c>
      <c r="M12" s="355">
        <v>6251</v>
      </c>
      <c r="N12" s="355">
        <v>4388</v>
      </c>
      <c r="O12" s="355">
        <v>3425</v>
      </c>
      <c r="P12" s="355">
        <v>4364</v>
      </c>
      <c r="Q12" s="355">
        <v>3451</v>
      </c>
    </row>
    <row r="13" spans="1:17">
      <c r="A13" s="328" t="s">
        <v>906</v>
      </c>
      <c r="B13" s="354">
        <v>98425</v>
      </c>
      <c r="C13" s="354">
        <v>110006</v>
      </c>
      <c r="D13" s="354">
        <v>89337</v>
      </c>
      <c r="E13" s="354">
        <v>96038</v>
      </c>
      <c r="F13" s="354">
        <v>123310</v>
      </c>
      <c r="G13" s="355">
        <v>91026</v>
      </c>
      <c r="H13" s="355">
        <v>161385</v>
      </c>
      <c r="I13" s="355">
        <v>176510</v>
      </c>
      <c r="J13" s="355">
        <v>198612</v>
      </c>
      <c r="K13" s="355">
        <v>165608</v>
      </c>
      <c r="L13" s="355">
        <v>186753</v>
      </c>
      <c r="M13" s="355">
        <v>181844</v>
      </c>
      <c r="N13" s="355">
        <v>168248</v>
      </c>
      <c r="O13" s="355">
        <v>181944</v>
      </c>
      <c r="P13" s="355">
        <v>172187</v>
      </c>
      <c r="Q13" s="355">
        <v>208396</v>
      </c>
    </row>
    <row r="14" spans="1:17">
      <c r="A14" s="328" t="s">
        <v>907</v>
      </c>
      <c r="B14" s="354">
        <v>29778</v>
      </c>
      <c r="C14" s="354">
        <v>32580</v>
      </c>
      <c r="D14" s="354">
        <v>19592</v>
      </c>
      <c r="E14" s="354">
        <v>19440</v>
      </c>
      <c r="F14" s="354">
        <v>29039</v>
      </c>
      <c r="G14" s="355">
        <v>6892</v>
      </c>
      <c r="H14" s="355">
        <v>45064</v>
      </c>
      <c r="I14" s="355">
        <v>43362</v>
      </c>
      <c r="J14" s="355">
        <v>46381</v>
      </c>
      <c r="K14" s="355">
        <v>32140</v>
      </c>
      <c r="L14" s="355">
        <v>39916</v>
      </c>
      <c r="M14" s="355">
        <v>36924</v>
      </c>
      <c r="N14" s="355">
        <v>38759</v>
      </c>
      <c r="O14" s="355">
        <v>45316</v>
      </c>
      <c r="P14" s="355">
        <v>40072</v>
      </c>
      <c r="Q14" s="355">
        <v>53956</v>
      </c>
    </row>
    <row r="15" spans="1:17">
      <c r="A15" s="328" t="s">
        <v>908</v>
      </c>
      <c r="B15" s="354">
        <v>1079</v>
      </c>
      <c r="C15" s="334">
        <v>735</v>
      </c>
      <c r="D15" s="334">
        <v>774</v>
      </c>
      <c r="E15" s="354">
        <v>1438</v>
      </c>
      <c r="F15" s="354">
        <v>1429</v>
      </c>
      <c r="G15" s="355">
        <v>1251</v>
      </c>
      <c r="H15" s="355">
        <v>4222</v>
      </c>
      <c r="I15" s="355">
        <v>4174</v>
      </c>
      <c r="J15" s="355">
        <v>2581</v>
      </c>
      <c r="K15" s="355">
        <v>1517</v>
      </c>
      <c r="L15" s="355">
        <v>1027</v>
      </c>
      <c r="M15" s="330">
        <v>366</v>
      </c>
      <c r="N15" s="330">
        <v>343</v>
      </c>
      <c r="O15" s="330">
        <v>494</v>
      </c>
      <c r="P15" s="330">
        <v>275</v>
      </c>
      <c r="Q15" s="330">
        <v>356</v>
      </c>
    </row>
    <row r="16" spans="1:17">
      <c r="A16" s="328" t="s">
        <v>909</v>
      </c>
      <c r="B16" s="354">
        <v>13174</v>
      </c>
      <c r="C16" s="354">
        <v>13856</v>
      </c>
      <c r="D16" s="354">
        <v>10126</v>
      </c>
      <c r="E16" s="334">
        <v>214</v>
      </c>
      <c r="F16" s="334">
        <v>189</v>
      </c>
      <c r="G16" s="330">
        <v>59</v>
      </c>
      <c r="H16" s="355">
        <v>11548</v>
      </c>
      <c r="I16" s="355">
        <v>1267</v>
      </c>
      <c r="J16" s="355">
        <v>28354</v>
      </c>
      <c r="K16" s="355">
        <v>28572</v>
      </c>
      <c r="L16" s="355">
        <v>21879</v>
      </c>
      <c r="M16" s="355">
        <v>14173</v>
      </c>
      <c r="N16" s="355">
        <v>3786</v>
      </c>
      <c r="O16" s="330">
        <v>75</v>
      </c>
      <c r="P16" s="355">
        <v>2559</v>
      </c>
      <c r="Q16" s="355">
        <v>35738</v>
      </c>
    </row>
    <row r="17" spans="1:17" ht="31.5">
      <c r="A17" s="328" t="s">
        <v>910</v>
      </c>
      <c r="B17" s="354">
        <v>49606</v>
      </c>
      <c r="C17" s="354">
        <v>57403</v>
      </c>
      <c r="D17" s="354">
        <v>51546</v>
      </c>
      <c r="E17" s="354">
        <v>64904</v>
      </c>
      <c r="F17" s="354">
        <v>80019</v>
      </c>
      <c r="G17" s="355">
        <v>69556</v>
      </c>
      <c r="H17" s="355">
        <v>85267</v>
      </c>
      <c r="I17" s="355">
        <v>113508</v>
      </c>
      <c r="J17" s="355">
        <v>102988</v>
      </c>
      <c r="K17" s="355">
        <v>79941</v>
      </c>
      <c r="L17" s="355">
        <v>100994</v>
      </c>
      <c r="M17" s="355">
        <v>105045</v>
      </c>
      <c r="N17" s="355">
        <v>101514</v>
      </c>
      <c r="O17" s="355">
        <v>111802</v>
      </c>
      <c r="P17" s="355">
        <v>112967</v>
      </c>
      <c r="Q17" s="355">
        <v>106762</v>
      </c>
    </row>
    <row r="18" spans="1:17">
      <c r="A18" s="328" t="s">
        <v>911</v>
      </c>
      <c r="B18" s="354">
        <v>45294</v>
      </c>
      <c r="C18" s="354">
        <v>53851</v>
      </c>
      <c r="D18" s="354">
        <v>48885</v>
      </c>
      <c r="E18" s="354">
        <v>58908</v>
      </c>
      <c r="F18" s="354">
        <v>74447</v>
      </c>
      <c r="G18" s="355">
        <v>62264</v>
      </c>
      <c r="H18" s="355">
        <v>74997</v>
      </c>
      <c r="I18" s="355">
        <v>109965</v>
      </c>
      <c r="J18" s="355">
        <v>91880</v>
      </c>
      <c r="K18" s="355">
        <v>69074</v>
      </c>
      <c r="L18" s="355">
        <v>88816</v>
      </c>
      <c r="M18" s="355">
        <v>104575</v>
      </c>
      <c r="N18" s="355">
        <v>100750</v>
      </c>
      <c r="O18" s="355">
        <v>110956</v>
      </c>
      <c r="P18" s="355">
        <v>112273</v>
      </c>
      <c r="Q18" s="355">
        <v>94611</v>
      </c>
    </row>
    <row r="19" spans="1:17">
      <c r="A19" s="328" t="s">
        <v>912</v>
      </c>
      <c r="B19" s="354">
        <v>45294</v>
      </c>
      <c r="C19" s="354">
        <v>53851</v>
      </c>
      <c r="D19" s="354">
        <v>48856</v>
      </c>
      <c r="E19" s="354">
        <v>57893</v>
      </c>
      <c r="F19" s="354">
        <v>71660</v>
      </c>
      <c r="G19" s="355">
        <v>62078</v>
      </c>
      <c r="H19" s="355">
        <v>74952</v>
      </c>
      <c r="I19" s="355">
        <v>103066</v>
      </c>
      <c r="J19" s="355">
        <v>91333</v>
      </c>
      <c r="K19" s="355">
        <v>69052</v>
      </c>
      <c r="L19" s="355">
        <v>88807</v>
      </c>
      <c r="M19" s="355">
        <v>91841</v>
      </c>
      <c r="N19" s="355">
        <v>90874</v>
      </c>
      <c r="O19" s="355">
        <v>103520</v>
      </c>
      <c r="P19" s="355">
        <v>100462</v>
      </c>
      <c r="Q19" s="355">
        <v>93140</v>
      </c>
    </row>
    <row r="20" spans="1:17" ht="18.75" customHeight="1">
      <c r="A20" s="328" t="s">
        <v>913</v>
      </c>
      <c r="B20" s="354">
        <v>4312</v>
      </c>
      <c r="C20" s="354">
        <v>3552</v>
      </c>
      <c r="D20" s="354">
        <v>2662</v>
      </c>
      <c r="E20" s="354">
        <v>5996</v>
      </c>
      <c r="F20" s="354">
        <v>5572</v>
      </c>
      <c r="G20" s="355">
        <v>7292</v>
      </c>
      <c r="H20" s="355">
        <v>10270</v>
      </c>
      <c r="I20" s="355">
        <v>3543</v>
      </c>
      <c r="J20" s="355">
        <v>11108</v>
      </c>
      <c r="K20" s="355">
        <v>10867</v>
      </c>
      <c r="L20" s="355">
        <v>12178</v>
      </c>
      <c r="M20" s="330">
        <v>470</v>
      </c>
      <c r="N20" s="330">
        <v>764</v>
      </c>
      <c r="O20" s="330">
        <v>846</v>
      </c>
      <c r="P20" s="330">
        <v>694</v>
      </c>
      <c r="Q20" s="355">
        <v>12150</v>
      </c>
    </row>
    <row r="21" spans="1:17">
      <c r="A21" s="328" t="s">
        <v>914</v>
      </c>
      <c r="B21" s="354">
        <v>2994</v>
      </c>
      <c r="C21" s="354">
        <v>1875</v>
      </c>
      <c r="D21" s="354">
        <v>2386</v>
      </c>
      <c r="E21" s="354">
        <v>3579</v>
      </c>
      <c r="F21" s="354">
        <v>4972</v>
      </c>
      <c r="G21" s="355">
        <v>6176</v>
      </c>
      <c r="H21" s="355">
        <v>5974</v>
      </c>
      <c r="I21" s="355">
        <v>8201</v>
      </c>
      <c r="J21" s="355">
        <v>8059</v>
      </c>
      <c r="K21" s="355">
        <v>8469</v>
      </c>
      <c r="L21" s="355">
        <v>10346</v>
      </c>
      <c r="M21" s="355">
        <v>11372</v>
      </c>
      <c r="N21" s="355">
        <v>13088</v>
      </c>
      <c r="O21" s="355">
        <v>13362</v>
      </c>
      <c r="P21" s="355">
        <v>6317</v>
      </c>
      <c r="Q21" s="355">
        <v>7020</v>
      </c>
    </row>
    <row r="22" spans="1:17">
      <c r="A22" s="328" t="s">
        <v>915</v>
      </c>
      <c r="B22" s="354">
        <v>19944</v>
      </c>
      <c r="C22" s="354">
        <v>7050</v>
      </c>
      <c r="D22" s="354">
        <v>6180</v>
      </c>
      <c r="E22" s="354">
        <v>2682</v>
      </c>
      <c r="F22" s="354">
        <v>8912</v>
      </c>
      <c r="G22" s="355">
        <v>8372</v>
      </c>
      <c r="H22" s="355">
        <v>11302</v>
      </c>
      <c r="I22" s="355">
        <v>10358</v>
      </c>
      <c r="J22" s="355">
        <v>14177</v>
      </c>
      <c r="K22" s="355">
        <v>23257</v>
      </c>
      <c r="L22" s="355">
        <v>18443</v>
      </c>
      <c r="M22" s="355">
        <v>18639</v>
      </c>
      <c r="N22" s="355">
        <v>17200</v>
      </c>
      <c r="O22" s="355">
        <v>16801</v>
      </c>
      <c r="P22" s="355">
        <v>11742</v>
      </c>
      <c r="Q22" s="355">
        <v>11835</v>
      </c>
    </row>
    <row r="23" spans="1:17">
      <c r="A23" s="328" t="s">
        <v>916</v>
      </c>
      <c r="B23" s="354">
        <v>17962</v>
      </c>
      <c r="C23" s="354">
        <v>5299</v>
      </c>
      <c r="D23" s="354">
        <v>4223</v>
      </c>
      <c r="E23" s="334">
        <v>183</v>
      </c>
      <c r="F23" s="354">
        <v>3096</v>
      </c>
      <c r="G23" s="355">
        <v>2126</v>
      </c>
      <c r="H23" s="355">
        <v>2280</v>
      </c>
      <c r="I23" s="330">
        <v>398</v>
      </c>
      <c r="J23" s="355">
        <v>2737</v>
      </c>
      <c r="K23" s="355">
        <v>8318</v>
      </c>
      <c r="L23" s="355">
        <v>3986</v>
      </c>
      <c r="M23" s="355">
        <v>6420</v>
      </c>
      <c r="N23" s="355">
        <v>7381</v>
      </c>
      <c r="O23" s="355">
        <v>6658</v>
      </c>
      <c r="P23" s="355">
        <v>4326</v>
      </c>
      <c r="Q23" s="355">
        <v>3991</v>
      </c>
    </row>
    <row r="24" spans="1:17">
      <c r="A24" s="328" t="s">
        <v>917</v>
      </c>
      <c r="B24" s="354">
        <v>17594</v>
      </c>
      <c r="C24" s="354">
        <v>5239</v>
      </c>
      <c r="D24" s="354">
        <v>4217</v>
      </c>
      <c r="E24" s="334">
        <v>133</v>
      </c>
      <c r="F24" s="354">
        <v>3068</v>
      </c>
      <c r="G24" s="355">
        <v>2046</v>
      </c>
      <c r="H24" s="355">
        <v>2199</v>
      </c>
      <c r="I24" s="330">
        <v>332</v>
      </c>
      <c r="J24" s="355">
        <v>2703</v>
      </c>
      <c r="K24" s="355">
        <v>8285</v>
      </c>
      <c r="L24" s="355">
        <v>3970</v>
      </c>
      <c r="M24" s="355">
        <v>6361</v>
      </c>
      <c r="N24" s="355">
        <v>7307</v>
      </c>
      <c r="O24" s="355">
        <v>6523</v>
      </c>
      <c r="P24" s="355">
        <v>4320</v>
      </c>
      <c r="Q24" s="355">
        <v>3970</v>
      </c>
    </row>
    <row r="25" spans="1:17">
      <c r="A25" s="328" t="s">
        <v>918</v>
      </c>
      <c r="B25" s="354">
        <v>59091</v>
      </c>
      <c r="C25" s="354">
        <v>43654</v>
      </c>
      <c r="D25" s="354">
        <v>51691</v>
      </c>
      <c r="E25" s="354">
        <v>55729</v>
      </c>
      <c r="F25" s="354">
        <v>58094</v>
      </c>
      <c r="G25" s="355">
        <v>65164</v>
      </c>
      <c r="H25" s="355">
        <v>63742</v>
      </c>
      <c r="I25" s="355">
        <v>80800</v>
      </c>
      <c r="J25" s="355">
        <v>95926</v>
      </c>
      <c r="K25" s="355">
        <v>74208</v>
      </c>
      <c r="L25" s="355">
        <v>75020</v>
      </c>
      <c r="M25" s="355">
        <v>80993</v>
      </c>
      <c r="N25" s="355">
        <v>91500</v>
      </c>
      <c r="O25" s="355">
        <v>97933</v>
      </c>
      <c r="P25" s="355">
        <v>90231</v>
      </c>
      <c r="Q25" s="355">
        <v>68225</v>
      </c>
    </row>
    <row r="26" spans="1:17">
      <c r="A26" s="328" t="s">
        <v>919</v>
      </c>
      <c r="B26" s="354">
        <v>21801</v>
      </c>
      <c r="C26" s="354">
        <v>30491</v>
      </c>
      <c r="D26" s="354">
        <v>33459</v>
      </c>
      <c r="E26" s="354">
        <v>34011</v>
      </c>
      <c r="F26" s="354">
        <v>45521</v>
      </c>
      <c r="G26" s="355">
        <v>45979</v>
      </c>
      <c r="H26" s="355">
        <v>43664</v>
      </c>
      <c r="I26" s="355">
        <v>68398</v>
      </c>
      <c r="J26" s="355">
        <v>76628</v>
      </c>
      <c r="K26" s="355">
        <v>48794</v>
      </c>
      <c r="L26" s="355">
        <v>55194</v>
      </c>
      <c r="M26" s="355">
        <v>67156</v>
      </c>
      <c r="N26" s="355">
        <v>71405</v>
      </c>
      <c r="O26" s="355">
        <v>69862</v>
      </c>
      <c r="P26" s="355">
        <v>73218</v>
      </c>
      <c r="Q26" s="355">
        <v>41878</v>
      </c>
    </row>
    <row r="27" spans="1:17">
      <c r="A27" s="328" t="s">
        <v>920</v>
      </c>
      <c r="B27" s="354">
        <v>14704</v>
      </c>
      <c r="C27" s="354">
        <v>7828</v>
      </c>
      <c r="D27" s="354">
        <v>7986</v>
      </c>
      <c r="E27" s="354">
        <v>10711</v>
      </c>
      <c r="F27" s="354">
        <v>9906</v>
      </c>
      <c r="G27" s="355">
        <v>2046</v>
      </c>
      <c r="H27" s="355">
        <v>1793</v>
      </c>
      <c r="I27" s="355">
        <v>2339</v>
      </c>
      <c r="J27" s="355">
        <v>2885</v>
      </c>
      <c r="K27" s="355">
        <v>2546</v>
      </c>
      <c r="L27" s="355">
        <v>2270</v>
      </c>
      <c r="M27" s="355">
        <v>2633</v>
      </c>
      <c r="N27" s="355">
        <v>7285</v>
      </c>
      <c r="O27" s="355">
        <v>2962</v>
      </c>
      <c r="P27" s="355">
        <v>3502</v>
      </c>
      <c r="Q27" s="355">
        <v>3581</v>
      </c>
    </row>
    <row r="28" spans="1:17">
      <c r="A28" s="328" t="s">
        <v>10</v>
      </c>
      <c r="B28" s="354">
        <v>13446</v>
      </c>
      <c r="C28" s="354">
        <v>5225</v>
      </c>
      <c r="D28" s="354">
        <v>6789</v>
      </c>
      <c r="E28" s="354">
        <v>8651</v>
      </c>
      <c r="F28" s="354">
        <v>7669</v>
      </c>
      <c r="G28" s="330">
        <v>0</v>
      </c>
      <c r="H28" s="330">
        <v>0</v>
      </c>
      <c r="I28" s="330">
        <v>157</v>
      </c>
      <c r="J28" s="330">
        <v>26</v>
      </c>
      <c r="K28" s="330">
        <v>27</v>
      </c>
      <c r="L28" s="330">
        <v>0</v>
      </c>
      <c r="M28" s="330">
        <v>22</v>
      </c>
      <c r="N28" s="355">
        <v>6488</v>
      </c>
      <c r="O28" s="355">
        <v>18225</v>
      </c>
      <c r="P28" s="355">
        <v>7875</v>
      </c>
      <c r="Q28" s="355">
        <v>14035</v>
      </c>
    </row>
    <row r="29" spans="1:17">
      <c r="A29" s="328" t="s">
        <v>921</v>
      </c>
      <c r="B29" s="354">
        <v>22587</v>
      </c>
      <c r="C29" s="354">
        <v>5335</v>
      </c>
      <c r="D29" s="354">
        <v>10246</v>
      </c>
      <c r="E29" s="354">
        <v>11007</v>
      </c>
      <c r="F29" s="354">
        <v>2667</v>
      </c>
      <c r="G29" s="355">
        <v>17139</v>
      </c>
      <c r="H29" s="355">
        <v>18285</v>
      </c>
      <c r="I29" s="355">
        <v>10063</v>
      </c>
      <c r="J29" s="355">
        <v>16413</v>
      </c>
      <c r="K29" s="355">
        <v>22868</v>
      </c>
      <c r="L29" s="355">
        <v>17556</v>
      </c>
      <c r="M29" s="355">
        <v>11204</v>
      </c>
      <c r="N29" s="355">
        <v>12810</v>
      </c>
      <c r="O29" s="355">
        <v>25109</v>
      </c>
      <c r="P29" s="355">
        <v>13511</v>
      </c>
      <c r="Q29" s="355">
        <v>22766</v>
      </c>
    </row>
    <row r="30" spans="1:17">
      <c r="A30" s="328" t="s">
        <v>922</v>
      </c>
      <c r="B30" s="354">
        <v>18827</v>
      </c>
      <c r="C30" s="334">
        <v>240</v>
      </c>
      <c r="D30" s="354">
        <v>6264</v>
      </c>
      <c r="E30" s="354">
        <v>7831</v>
      </c>
      <c r="F30" s="334">
        <v>219</v>
      </c>
      <c r="G30" s="355">
        <v>12252</v>
      </c>
      <c r="H30" s="355">
        <v>12450</v>
      </c>
      <c r="I30" s="355">
        <v>3607</v>
      </c>
      <c r="J30" s="355">
        <v>9084</v>
      </c>
      <c r="K30" s="355">
        <v>12647</v>
      </c>
      <c r="L30" s="355">
        <v>7581</v>
      </c>
      <c r="M30" s="355">
        <v>4383</v>
      </c>
      <c r="N30" s="355">
        <v>6488</v>
      </c>
      <c r="O30" s="355">
        <v>18225</v>
      </c>
      <c r="P30" s="355">
        <v>7875</v>
      </c>
      <c r="Q30" s="355">
        <v>14035</v>
      </c>
    </row>
    <row r="31" spans="1:17">
      <c r="A31" s="328" t="s">
        <v>923</v>
      </c>
      <c r="B31" s="354">
        <v>44896</v>
      </c>
      <c r="C31" s="354">
        <v>51778</v>
      </c>
      <c r="D31" s="354">
        <v>62614</v>
      </c>
      <c r="E31" s="354">
        <v>55347</v>
      </c>
      <c r="F31" s="354">
        <v>48690</v>
      </c>
      <c r="G31" s="355">
        <v>47964</v>
      </c>
      <c r="H31" s="355">
        <v>53135</v>
      </c>
      <c r="I31" s="355">
        <v>67021</v>
      </c>
      <c r="J31" s="355">
        <v>114136</v>
      </c>
      <c r="K31" s="355">
        <v>118363</v>
      </c>
      <c r="L31" s="355">
        <v>136595</v>
      </c>
      <c r="M31" s="355">
        <v>101194</v>
      </c>
      <c r="N31" s="355">
        <v>85271</v>
      </c>
      <c r="O31" s="355">
        <v>81193</v>
      </c>
      <c r="P31" s="355">
        <v>66257</v>
      </c>
      <c r="Q31" s="355">
        <v>71203</v>
      </c>
    </row>
    <row r="32" spans="1:17" ht="31.5">
      <c r="A32" s="328" t="s">
        <v>924</v>
      </c>
      <c r="B32" s="354">
        <v>3025</v>
      </c>
      <c r="C32" s="354">
        <v>5729</v>
      </c>
      <c r="D32" s="354">
        <v>2565</v>
      </c>
      <c r="E32" s="354">
        <v>8031</v>
      </c>
      <c r="F32" s="354">
        <v>8169</v>
      </c>
      <c r="G32" s="355">
        <v>19659</v>
      </c>
      <c r="H32" s="355">
        <v>14340</v>
      </c>
      <c r="I32" s="355">
        <v>13253</v>
      </c>
      <c r="J32" s="355">
        <v>8674</v>
      </c>
      <c r="K32" s="355">
        <v>7667</v>
      </c>
      <c r="L32" s="355">
        <v>9277</v>
      </c>
      <c r="M32" s="355">
        <v>10132</v>
      </c>
      <c r="N32" s="355">
        <v>7943</v>
      </c>
      <c r="O32" s="355">
        <v>9224</v>
      </c>
      <c r="P32" s="355">
        <v>5602</v>
      </c>
      <c r="Q32" s="355">
        <v>4584</v>
      </c>
    </row>
    <row r="33" spans="1:17" ht="31.5">
      <c r="A33" s="328" t="s">
        <v>925</v>
      </c>
      <c r="B33" s="354">
        <v>1738</v>
      </c>
      <c r="C33" s="354">
        <v>4586</v>
      </c>
      <c r="D33" s="334">
        <v>854</v>
      </c>
      <c r="E33" s="354">
        <v>6989</v>
      </c>
      <c r="F33" s="354">
        <v>6197</v>
      </c>
      <c r="G33" s="355">
        <v>17141</v>
      </c>
      <c r="H33" s="355">
        <v>11352</v>
      </c>
      <c r="I33" s="355">
        <v>8589</v>
      </c>
      <c r="J33" s="355">
        <v>2941</v>
      </c>
      <c r="K33" s="355">
        <v>3105</v>
      </c>
      <c r="L33" s="355">
        <v>4792</v>
      </c>
      <c r="M33" s="355">
        <v>3919</v>
      </c>
      <c r="N33" s="355">
        <v>3364</v>
      </c>
      <c r="O33" s="355">
        <v>3523</v>
      </c>
      <c r="P33" s="355">
        <v>1826</v>
      </c>
      <c r="Q33" s="355">
        <v>2056</v>
      </c>
    </row>
    <row r="34" spans="1:17">
      <c r="A34" s="328" t="s">
        <v>926</v>
      </c>
      <c r="B34" s="354">
        <v>1157</v>
      </c>
      <c r="C34" s="354">
        <v>1749</v>
      </c>
      <c r="D34" s="354">
        <v>2484</v>
      </c>
      <c r="E34" s="354">
        <v>3357</v>
      </c>
      <c r="F34" s="354">
        <v>2085</v>
      </c>
      <c r="G34" s="355">
        <v>4138</v>
      </c>
      <c r="H34" s="355">
        <v>5105</v>
      </c>
      <c r="I34" s="355">
        <v>6658</v>
      </c>
      <c r="J34" s="355">
        <v>11541</v>
      </c>
      <c r="K34" s="355">
        <v>11536</v>
      </c>
      <c r="L34" s="355">
        <v>13081</v>
      </c>
      <c r="M34" s="355">
        <v>11056</v>
      </c>
      <c r="N34" s="355">
        <v>11561</v>
      </c>
      <c r="O34" s="355">
        <v>9452</v>
      </c>
      <c r="P34" s="355">
        <v>9330</v>
      </c>
      <c r="Q34" s="355">
        <v>8458</v>
      </c>
    </row>
    <row r="35" spans="1:17">
      <c r="A35" s="335" t="s">
        <v>927</v>
      </c>
      <c r="B35" s="356">
        <v>2181</v>
      </c>
      <c r="C35" s="356">
        <v>3453</v>
      </c>
      <c r="D35" s="356">
        <v>3799</v>
      </c>
      <c r="E35" s="356">
        <v>4277</v>
      </c>
      <c r="F35" s="356">
        <v>8586</v>
      </c>
      <c r="G35" s="357">
        <v>7336</v>
      </c>
      <c r="H35" s="357">
        <v>7133</v>
      </c>
      <c r="I35" s="357">
        <v>8892</v>
      </c>
      <c r="J35" s="357">
        <v>8040</v>
      </c>
      <c r="K35" s="357">
        <v>7571</v>
      </c>
      <c r="L35" s="357">
        <v>13008</v>
      </c>
      <c r="M35" s="357">
        <v>13646</v>
      </c>
      <c r="N35" s="357">
        <v>19788</v>
      </c>
      <c r="O35" s="357">
        <v>27035</v>
      </c>
      <c r="P35" s="357">
        <v>21524</v>
      </c>
      <c r="Q35" s="357">
        <v>14111</v>
      </c>
    </row>
    <row r="36" spans="1:17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</row>
    <row r="38" spans="1:17">
      <c r="A38" s="589" t="s">
        <v>707</v>
      </c>
      <c r="B38" s="589"/>
      <c r="C38" s="589"/>
      <c r="D38" s="589"/>
      <c r="E38" s="589"/>
      <c r="F38" s="589"/>
      <c r="G38" s="589"/>
      <c r="H38" s="589"/>
      <c r="I38" s="589"/>
      <c r="J38" s="589"/>
      <c r="K38" s="589"/>
      <c r="N38" s="358"/>
      <c r="O38" s="358"/>
      <c r="P38" s="359"/>
    </row>
  </sheetData>
  <mergeCells count="2">
    <mergeCell ref="A38:K38"/>
    <mergeCell ref="A1:Q1"/>
  </mergeCells>
  <pageMargins left="0.75" right="0.75" top="1" bottom="1" header="0" footer="0.5"/>
  <pageSetup orientation="portrait" r:id="rId1"/>
  <headerFooter alignWithMargins="0"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="71" zoomScaleNormal="71"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V39" sqref="V39"/>
    </sheetView>
  </sheetViews>
  <sheetFormatPr baseColWidth="10" defaultRowHeight="15"/>
  <cols>
    <col min="1" max="1" width="10.85546875" style="90" customWidth="1"/>
    <col min="2" max="2" width="19.28515625" style="85" customWidth="1"/>
    <col min="3" max="3" width="19.85546875" style="85" customWidth="1"/>
    <col min="4" max="5" width="15" style="85" customWidth="1"/>
    <col min="6" max="7" width="15.7109375" style="85" customWidth="1"/>
    <col min="8" max="8" width="18.42578125" style="85" customWidth="1"/>
    <col min="9" max="9" width="22.85546875" style="85" customWidth="1"/>
    <col min="10" max="10" width="22.42578125" style="85" customWidth="1"/>
    <col min="11" max="11" width="22.7109375" style="85" customWidth="1"/>
    <col min="12" max="13" width="16.7109375" style="85" customWidth="1"/>
    <col min="14" max="14" width="14.5703125" style="85" customWidth="1"/>
    <col min="15" max="15" width="15.140625" style="85" customWidth="1"/>
    <col min="16" max="16" width="5" style="85" customWidth="1"/>
    <col min="17" max="18" width="13.140625" style="85" customWidth="1"/>
    <col min="19" max="19" width="18.140625" style="85" customWidth="1"/>
    <col min="20" max="20" width="14.28515625" style="85" customWidth="1"/>
    <col min="21" max="21" width="15.85546875" style="85" customWidth="1"/>
    <col min="22" max="22" width="16.140625" style="85" customWidth="1"/>
    <col min="23" max="23" width="16.85546875" style="85" customWidth="1"/>
    <col min="24" max="26" width="17" style="85" customWidth="1"/>
    <col min="27" max="27" width="17.7109375" style="85" customWidth="1"/>
    <col min="28" max="28" width="14.7109375" style="85" customWidth="1"/>
    <col min="29" max="16384" width="11.42578125" style="85"/>
  </cols>
  <sheetData>
    <row r="1" spans="1:26" s="133" customFormat="1" ht="50.25" customHeight="1">
      <c r="A1" s="141"/>
      <c r="B1" s="555" t="s">
        <v>500</v>
      </c>
      <c r="C1" s="555"/>
      <c r="D1" s="555"/>
      <c r="E1" s="557" t="s">
        <v>546</v>
      </c>
      <c r="F1" s="555" t="s">
        <v>545</v>
      </c>
      <c r="G1" s="557" t="s">
        <v>549</v>
      </c>
      <c r="H1" s="142" t="s">
        <v>541</v>
      </c>
      <c r="I1" s="143" t="s">
        <v>539</v>
      </c>
      <c r="J1" s="556" t="s">
        <v>536</v>
      </c>
      <c r="K1" s="556"/>
      <c r="L1" s="556"/>
      <c r="M1" s="558" t="s">
        <v>547</v>
      </c>
      <c r="N1" s="555" t="s">
        <v>550</v>
      </c>
      <c r="O1" s="558" t="s">
        <v>548</v>
      </c>
      <c r="P1" s="144"/>
      <c r="Q1" s="558" t="s">
        <v>551</v>
      </c>
      <c r="R1" s="558" t="s">
        <v>552</v>
      </c>
      <c r="S1" s="558" t="s">
        <v>553</v>
      </c>
      <c r="T1" s="555" t="s">
        <v>542</v>
      </c>
      <c r="U1" s="556" t="s">
        <v>543</v>
      </c>
      <c r="V1" s="556" t="s">
        <v>494</v>
      </c>
    </row>
    <row r="2" spans="1:26">
      <c r="A2" s="145"/>
      <c r="B2" s="146" t="s">
        <v>499</v>
      </c>
      <c r="C2" s="146" t="s">
        <v>535</v>
      </c>
      <c r="D2" s="146" t="s">
        <v>259</v>
      </c>
      <c r="E2" s="557"/>
      <c r="F2" s="555"/>
      <c r="G2" s="557"/>
      <c r="H2" s="146" t="s">
        <v>540</v>
      </c>
      <c r="I2" s="146" t="s">
        <v>540</v>
      </c>
      <c r="J2" s="147" t="s">
        <v>537</v>
      </c>
      <c r="K2" s="147" t="s">
        <v>538</v>
      </c>
      <c r="L2" s="147" t="s">
        <v>259</v>
      </c>
      <c r="M2" s="558"/>
      <c r="N2" s="555"/>
      <c r="O2" s="558"/>
      <c r="P2" s="144"/>
      <c r="Q2" s="558"/>
      <c r="R2" s="558"/>
      <c r="S2" s="558"/>
      <c r="T2" s="555"/>
      <c r="U2" s="556"/>
      <c r="V2" s="556"/>
    </row>
    <row r="3" spans="1:26">
      <c r="A3" s="132">
        <v>1990</v>
      </c>
      <c r="B3" s="89">
        <v>4829376375</v>
      </c>
      <c r="C3" s="89">
        <v>1690668270</v>
      </c>
      <c r="D3" s="89">
        <f>B3+C3</f>
        <v>6520044645</v>
      </c>
      <c r="E3" s="89">
        <f t="shared" ref="E3:E22" si="0">D3/V3</f>
        <v>764787707.76394963</v>
      </c>
      <c r="F3" s="89">
        <v>7152849234</v>
      </c>
      <c r="G3" s="89">
        <f t="shared" ref="G3:G18" si="1">F3/V3</f>
        <v>839014372.98394191</v>
      </c>
      <c r="H3" s="89">
        <v>3579962059</v>
      </c>
      <c r="I3" s="89">
        <v>133007875</v>
      </c>
      <c r="J3" s="89">
        <v>568847295</v>
      </c>
      <c r="K3" s="89">
        <v>998638035</v>
      </c>
      <c r="L3" s="119">
        <f>J3+K3</f>
        <v>1567485330</v>
      </c>
      <c r="M3" s="119">
        <f t="shared" ref="M3:M15" si="2">L3/V3</f>
        <v>183862776.67648059</v>
      </c>
      <c r="N3" s="89">
        <v>315721880</v>
      </c>
      <c r="O3" s="119">
        <f t="shared" ref="O3:O18" si="3">N3/V3</f>
        <v>37033521.401006415</v>
      </c>
      <c r="P3" s="119"/>
      <c r="Q3" s="138"/>
      <c r="R3" s="138"/>
      <c r="S3" s="137">
        <f>I3/H3</f>
        <v>3.7153431463224341E-2</v>
      </c>
      <c r="T3" s="135">
        <f t="shared" ref="T3:T15" si="4">L3/D3</f>
        <v>0.2404102142463167</v>
      </c>
      <c r="U3" s="135">
        <f t="shared" ref="U3:U18" si="5">N3/F3</f>
        <v>4.4139317028976818E-2</v>
      </c>
      <c r="V3" s="117">
        <v>8.5252999999999997</v>
      </c>
      <c r="W3" s="91"/>
      <c r="Y3" s="91"/>
      <c r="Z3" s="91"/>
    </row>
    <row r="4" spans="1:26">
      <c r="A4" s="132">
        <v>1991</v>
      </c>
      <c r="B4" s="89">
        <v>6520044645</v>
      </c>
      <c r="C4" s="92">
        <v>1953384</v>
      </c>
      <c r="D4" s="89">
        <f t="shared" ref="D4:D22" si="6">B4+C4</f>
        <v>6521998029</v>
      </c>
      <c r="E4" s="89">
        <f t="shared" si="0"/>
        <v>513849438.52359241</v>
      </c>
      <c r="F4" s="89">
        <v>10185644768</v>
      </c>
      <c r="G4" s="89">
        <f t="shared" si="1"/>
        <v>802497612.1987673</v>
      </c>
      <c r="H4" s="89">
        <v>5351687997</v>
      </c>
      <c r="I4" s="89">
        <v>255071027</v>
      </c>
      <c r="J4" s="92">
        <v>1373192074</v>
      </c>
      <c r="K4" s="92">
        <v>194293256</v>
      </c>
      <c r="L4" s="119">
        <f t="shared" ref="L4:L20" si="7">J4+K4</f>
        <v>1567485330</v>
      </c>
      <c r="M4" s="119">
        <f t="shared" si="2"/>
        <v>123497654.1135149</v>
      </c>
      <c r="N4" s="89">
        <v>372805089</v>
      </c>
      <c r="O4" s="119">
        <f t="shared" si="3"/>
        <v>29372239.122059371</v>
      </c>
      <c r="P4" s="119"/>
      <c r="Q4" s="139">
        <f>(D4/D3)-1</f>
        <v>2.9959672154977746E-4</v>
      </c>
      <c r="R4" s="139">
        <f>(L4/L3)-1</f>
        <v>0</v>
      </c>
      <c r="S4" s="137">
        <f t="shared" ref="S4:S18" si="8">I4/H4</f>
        <v>4.7661789540605765E-2</v>
      </c>
      <c r="T4" s="135">
        <f t="shared" si="4"/>
        <v>0.24033820970662548</v>
      </c>
      <c r="U4" s="135">
        <f t="shared" si="5"/>
        <v>3.6601029929026481E-2</v>
      </c>
      <c r="V4" s="117">
        <v>12.69243</v>
      </c>
      <c r="W4" s="89"/>
      <c r="X4" s="118"/>
      <c r="Y4" s="118"/>
    </row>
    <row r="5" spans="1:26">
      <c r="A5" s="132">
        <v>1992</v>
      </c>
      <c r="B5" s="89">
        <v>11853517440</v>
      </c>
      <c r="C5" s="89">
        <v>2026750250</v>
      </c>
      <c r="D5" s="89">
        <f t="shared" si="6"/>
        <v>13880267690</v>
      </c>
      <c r="E5" s="89">
        <f t="shared" si="0"/>
        <v>1086587764.537528</v>
      </c>
      <c r="F5" s="89">
        <v>16701633200</v>
      </c>
      <c r="G5" s="89">
        <f t="shared" si="1"/>
        <v>1307452470.5303981</v>
      </c>
      <c r="H5" s="89">
        <v>9453956376</v>
      </c>
      <c r="I5" s="89">
        <v>300431033</v>
      </c>
      <c r="J5" s="89">
        <v>678054395</v>
      </c>
      <c r="K5" s="89">
        <v>844189690</v>
      </c>
      <c r="L5" s="119">
        <f t="shared" si="7"/>
        <v>1522244085</v>
      </c>
      <c r="M5" s="119">
        <f t="shared" si="2"/>
        <v>119165698.69846833</v>
      </c>
      <c r="N5" s="89">
        <v>366643283</v>
      </c>
      <c r="O5" s="119">
        <f t="shared" si="3"/>
        <v>28701903.605554331</v>
      </c>
      <c r="P5" s="119"/>
      <c r="Q5" s="139">
        <f t="shared" ref="Q5:Q22" si="9">(D5/D4)-1</f>
        <v>1.1282232267292209</v>
      </c>
      <c r="R5" s="139">
        <f t="shared" ref="R5:R22" si="10">(L5/L4)-1</f>
        <v>-2.8862308395575242E-2</v>
      </c>
      <c r="S5" s="137">
        <f t="shared" si="8"/>
        <v>3.1778339253043325E-2</v>
      </c>
      <c r="T5" s="135">
        <f t="shared" si="4"/>
        <v>0.10966964895761315</v>
      </c>
      <c r="U5" s="135">
        <f t="shared" si="5"/>
        <v>2.1952540725178899E-2</v>
      </c>
      <c r="V5" s="117">
        <v>12.774179999999999</v>
      </c>
      <c r="X5" s="118"/>
      <c r="Y5" s="90"/>
    </row>
    <row r="6" spans="1:26">
      <c r="A6" s="132">
        <v>1993</v>
      </c>
      <c r="B6" s="89">
        <v>17486992490</v>
      </c>
      <c r="C6" s="89">
        <v>5230555695</v>
      </c>
      <c r="D6" s="89">
        <f t="shared" si="6"/>
        <v>22717548185</v>
      </c>
      <c r="E6" s="89">
        <f t="shared" si="0"/>
        <v>1817403854.8</v>
      </c>
      <c r="F6" s="89">
        <v>19330547709</v>
      </c>
      <c r="G6" s="89">
        <f t="shared" si="1"/>
        <v>1546443816.72</v>
      </c>
      <c r="H6" s="89">
        <v>11353450646</v>
      </c>
      <c r="I6" s="89">
        <v>291478351</v>
      </c>
      <c r="J6" s="89">
        <v>1351699675</v>
      </c>
      <c r="K6" s="89">
        <v>2338719460</v>
      </c>
      <c r="L6" s="119">
        <f t="shared" si="7"/>
        <v>3690419135</v>
      </c>
      <c r="M6" s="119">
        <f t="shared" si="2"/>
        <v>295233530.80000001</v>
      </c>
      <c r="N6" s="89">
        <v>823955104</v>
      </c>
      <c r="O6" s="119">
        <f t="shared" si="3"/>
        <v>65916408.32</v>
      </c>
      <c r="P6" s="119"/>
      <c r="Q6" s="139">
        <f t="shared" si="9"/>
        <v>0.63667939930054773</v>
      </c>
      <c r="R6" s="139">
        <f t="shared" si="10"/>
        <v>1.4243281162100887</v>
      </c>
      <c r="S6" s="137">
        <f t="shared" si="8"/>
        <v>2.5673106801472063E-2</v>
      </c>
      <c r="T6" s="135">
        <f t="shared" si="4"/>
        <v>0.16244795014616584</v>
      </c>
      <c r="U6" s="135">
        <f t="shared" si="5"/>
        <v>4.2624508958759584E-2</v>
      </c>
      <c r="V6" s="117">
        <v>12.5</v>
      </c>
      <c r="X6" s="118"/>
      <c r="Y6" s="90"/>
    </row>
    <row r="7" spans="1:26">
      <c r="A7" s="132">
        <v>1994</v>
      </c>
      <c r="B7" s="89">
        <v>20046807457</v>
      </c>
      <c r="C7" s="89">
        <v>3130643850</v>
      </c>
      <c r="D7" s="89">
        <f t="shared" si="6"/>
        <v>23177451307</v>
      </c>
      <c r="E7" s="89">
        <f t="shared" si="0"/>
        <v>1839480262.4603176</v>
      </c>
      <c r="F7" s="89">
        <v>20733320181</v>
      </c>
      <c r="G7" s="89">
        <f t="shared" si="1"/>
        <v>1645501601.6666667</v>
      </c>
      <c r="H7" s="89">
        <v>12118697003</v>
      </c>
      <c r="I7" s="89">
        <v>262008610</v>
      </c>
      <c r="J7" s="89">
        <v>1885227085</v>
      </c>
      <c r="K7" s="89">
        <v>970505915</v>
      </c>
      <c r="L7" s="119">
        <f t="shared" si="7"/>
        <v>2855733000</v>
      </c>
      <c r="M7" s="119">
        <f t="shared" si="2"/>
        <v>226645476.19047621</v>
      </c>
      <c r="N7" s="89">
        <v>849067322</v>
      </c>
      <c r="O7" s="119">
        <f t="shared" si="3"/>
        <v>67386295.396825403</v>
      </c>
      <c r="P7" s="119"/>
      <c r="Q7" s="139">
        <f t="shared" si="9"/>
        <v>2.0244399538840385E-2</v>
      </c>
      <c r="R7" s="139">
        <f t="shared" si="10"/>
        <v>-0.22617651395848837</v>
      </c>
      <c r="S7" s="137">
        <f t="shared" si="8"/>
        <v>2.1620196456363205E-2</v>
      </c>
      <c r="T7" s="135">
        <f t="shared" si="4"/>
        <v>0.12321169235452209</v>
      </c>
      <c r="U7" s="135">
        <f t="shared" si="5"/>
        <v>4.0951826074536998E-2</v>
      </c>
      <c r="V7" s="117">
        <v>12.6</v>
      </c>
      <c r="X7" s="118"/>
      <c r="Y7" s="90"/>
    </row>
    <row r="8" spans="1:26">
      <c r="A8" s="132">
        <v>1995</v>
      </c>
      <c r="B8" s="89">
        <v>22008871190</v>
      </c>
      <c r="C8" s="89">
        <v>2566088995</v>
      </c>
      <c r="D8" s="89">
        <f t="shared" si="6"/>
        <v>24574960185</v>
      </c>
      <c r="E8" s="89">
        <f t="shared" si="0"/>
        <v>1905035673.2558138</v>
      </c>
      <c r="F8" s="89">
        <v>23373790490</v>
      </c>
      <c r="G8" s="89">
        <f t="shared" si="1"/>
        <v>1811921743.4108527</v>
      </c>
      <c r="H8" s="89">
        <v>11230531707</v>
      </c>
      <c r="I8" s="89">
        <v>212748295</v>
      </c>
      <c r="J8" s="89">
        <v>2321861275</v>
      </c>
      <c r="K8" s="89">
        <v>477557755</v>
      </c>
      <c r="L8" s="119">
        <f t="shared" si="7"/>
        <v>2799419030</v>
      </c>
      <c r="M8" s="119">
        <f t="shared" si="2"/>
        <v>217009227.13178295</v>
      </c>
      <c r="N8" s="89">
        <v>757410193</v>
      </c>
      <c r="O8" s="119">
        <f t="shared" si="3"/>
        <v>58713968.449612401</v>
      </c>
      <c r="P8" s="119"/>
      <c r="Q8" s="139">
        <f t="shared" si="9"/>
        <v>6.0296054966920698E-2</v>
      </c>
      <c r="R8" s="139">
        <f t="shared" si="10"/>
        <v>-1.9719620146561367E-2</v>
      </c>
      <c r="S8" s="137">
        <f t="shared" si="8"/>
        <v>1.8943741983952E-2</v>
      </c>
      <c r="T8" s="135">
        <f t="shared" si="4"/>
        <v>0.11391347163641397</v>
      </c>
      <c r="U8" s="135">
        <f t="shared" si="5"/>
        <v>3.2404251818892726E-2</v>
      </c>
      <c r="V8" s="117">
        <v>12.9</v>
      </c>
      <c r="X8" s="118"/>
      <c r="Y8" s="90"/>
    </row>
    <row r="9" spans="1:26">
      <c r="A9" s="132">
        <v>1996</v>
      </c>
      <c r="B9" s="89">
        <v>24414109480</v>
      </c>
      <c r="C9" s="89">
        <v>2554033335</v>
      </c>
      <c r="D9" s="89">
        <f t="shared" si="6"/>
        <v>26968142815</v>
      </c>
      <c r="E9" s="89">
        <f t="shared" si="0"/>
        <v>2091153494.8008344</v>
      </c>
      <c r="F9" s="89">
        <v>25620801129</v>
      </c>
      <c r="G9" s="89">
        <f t="shared" si="1"/>
        <v>1986678437.1486394</v>
      </c>
      <c r="H9" s="89">
        <v>12134751620</v>
      </c>
      <c r="I9" s="89">
        <v>172138866</v>
      </c>
      <c r="J9" s="89">
        <v>2340238945</v>
      </c>
      <c r="K9" s="89">
        <v>572989790</v>
      </c>
      <c r="L9" s="119">
        <f t="shared" si="7"/>
        <v>2913228735</v>
      </c>
      <c r="M9" s="119">
        <f t="shared" si="2"/>
        <v>225896476.89647418</v>
      </c>
      <c r="N9" s="89">
        <v>947119795</v>
      </c>
      <c r="O9" s="119">
        <f t="shared" si="3"/>
        <v>73441203.678574473</v>
      </c>
      <c r="P9" s="119"/>
      <c r="Q9" s="139">
        <f t="shared" si="9"/>
        <v>9.7382970795645285E-2</v>
      </c>
      <c r="R9" s="139">
        <f t="shared" si="10"/>
        <v>4.0654758641117006E-2</v>
      </c>
      <c r="S9" s="137">
        <f t="shared" si="8"/>
        <v>1.4185610994813259E-2</v>
      </c>
      <c r="T9" s="135">
        <f t="shared" si="4"/>
        <v>0.10802481857889108</v>
      </c>
      <c r="U9" s="135">
        <f t="shared" si="5"/>
        <v>3.6966829812669751E-2</v>
      </c>
      <c r="V9" s="117">
        <v>12.8963</v>
      </c>
      <c r="X9" s="118"/>
      <c r="Y9" s="90"/>
    </row>
    <row r="10" spans="1:26">
      <c r="A10" s="132">
        <v>1997</v>
      </c>
      <c r="B10" s="92">
        <v>24297446515</v>
      </c>
      <c r="C10" s="92">
        <v>2670696300</v>
      </c>
      <c r="D10" s="89">
        <f t="shared" si="6"/>
        <v>26968142815</v>
      </c>
      <c r="E10" s="89">
        <f t="shared" si="0"/>
        <v>1925484461.191355</v>
      </c>
      <c r="F10" s="89">
        <v>34738630810</v>
      </c>
      <c r="G10" s="89">
        <f t="shared" si="1"/>
        <v>2480285508.9640794</v>
      </c>
      <c r="H10" s="89">
        <v>11818139179</v>
      </c>
      <c r="I10" s="89">
        <v>79506500</v>
      </c>
      <c r="J10" s="92">
        <v>2913228735</v>
      </c>
      <c r="K10" s="92" t="s">
        <v>139</v>
      </c>
      <c r="L10" s="92">
        <v>2913228735</v>
      </c>
      <c r="M10" s="119">
        <f t="shared" si="2"/>
        <v>208000109.59666997</v>
      </c>
      <c r="N10" s="89">
        <v>1422048052</v>
      </c>
      <c r="O10" s="119">
        <f t="shared" si="3"/>
        <v>101532072.34094203</v>
      </c>
      <c r="P10" s="119"/>
      <c r="Q10" s="139">
        <f t="shared" si="9"/>
        <v>0</v>
      </c>
      <c r="R10" s="139">
        <f t="shared" si="10"/>
        <v>0</v>
      </c>
      <c r="S10" s="137">
        <f t="shared" si="8"/>
        <v>6.727497349267763E-3</v>
      </c>
      <c r="T10" s="135">
        <f t="shared" si="4"/>
        <v>0.10802481857889108</v>
      </c>
      <c r="U10" s="135">
        <f t="shared" si="5"/>
        <v>4.0935639052033207E-2</v>
      </c>
      <c r="V10" s="117">
        <v>14.0059</v>
      </c>
      <c r="X10" s="118"/>
      <c r="Y10" s="90"/>
    </row>
    <row r="11" spans="1:26">
      <c r="A11" s="132">
        <v>1998</v>
      </c>
      <c r="B11" s="89">
        <v>36969942069</v>
      </c>
      <c r="C11" s="89">
        <v>1780035510</v>
      </c>
      <c r="D11" s="89">
        <f t="shared" si="6"/>
        <v>38749977579</v>
      </c>
      <c r="E11" s="89">
        <f t="shared" si="0"/>
        <v>2635497111.4254818</v>
      </c>
      <c r="F11" s="89">
        <v>39134091264</v>
      </c>
      <c r="G11" s="89">
        <f t="shared" si="1"/>
        <v>2661621784.7936831</v>
      </c>
      <c r="H11" s="89">
        <v>12308519477</v>
      </c>
      <c r="I11" s="89">
        <v>294675337</v>
      </c>
      <c r="J11" s="89">
        <v>3430483680</v>
      </c>
      <c r="K11" s="89">
        <v>533325000</v>
      </c>
      <c r="L11" s="119">
        <f t="shared" si="7"/>
        <v>3963808680</v>
      </c>
      <c r="M11" s="119">
        <f t="shared" si="2"/>
        <v>269589996.66736948</v>
      </c>
      <c r="N11" s="89">
        <v>2973367843</v>
      </c>
      <c r="O11" s="119">
        <f t="shared" si="3"/>
        <v>202227274.72437787</v>
      </c>
      <c r="P11" s="119"/>
      <c r="Q11" s="139">
        <f t="shared" si="9"/>
        <v>0.43687972304295286</v>
      </c>
      <c r="R11" s="139">
        <f t="shared" si="10"/>
        <v>0.36062391269801886</v>
      </c>
      <c r="S11" s="137">
        <f t="shared" si="8"/>
        <v>2.394076213232936E-2</v>
      </c>
      <c r="T11" s="135">
        <f t="shared" si="4"/>
        <v>0.10229189608997684</v>
      </c>
      <c r="U11" s="135">
        <f t="shared" si="5"/>
        <v>7.597896736483678E-2</v>
      </c>
      <c r="V11" s="117">
        <v>14.703099999999999</v>
      </c>
      <c r="X11" s="118"/>
      <c r="Y11" s="90"/>
    </row>
    <row r="12" spans="1:26">
      <c r="A12" s="132">
        <v>1999</v>
      </c>
      <c r="B12" s="92">
        <v>43227994470</v>
      </c>
      <c r="C12" s="92">
        <v>1443711985</v>
      </c>
      <c r="D12" s="89">
        <f t="shared" si="6"/>
        <v>44671706455</v>
      </c>
      <c r="E12" s="89">
        <f t="shared" si="0"/>
        <v>2821216509.517374</v>
      </c>
      <c r="F12" s="89">
        <v>46224683914</v>
      </c>
      <c r="G12" s="89">
        <f t="shared" si="1"/>
        <v>2919293927.9534173</v>
      </c>
      <c r="H12" s="89">
        <v>16698527642</v>
      </c>
      <c r="I12" s="89">
        <v>508689287</v>
      </c>
      <c r="J12" s="92">
        <v>3873662475</v>
      </c>
      <c r="K12" s="92" t="s">
        <v>139</v>
      </c>
      <c r="L12" s="119">
        <v>3873662475</v>
      </c>
      <c r="M12" s="119">
        <f t="shared" si="2"/>
        <v>244638976.07709894</v>
      </c>
      <c r="N12" s="89">
        <v>3611622946</v>
      </c>
      <c r="O12" s="119">
        <f t="shared" si="3"/>
        <v>228090016.92538935</v>
      </c>
      <c r="P12" s="119"/>
      <c r="Q12" s="139">
        <f t="shared" si="9"/>
        <v>0.15281889812522609</v>
      </c>
      <c r="R12" s="139">
        <f t="shared" si="10"/>
        <v>-2.2742319894208385E-2</v>
      </c>
      <c r="S12" s="137">
        <f t="shared" si="8"/>
        <v>3.0463122133028594E-2</v>
      </c>
      <c r="T12" s="135">
        <f t="shared" si="4"/>
        <v>8.6714002718972241E-2</v>
      </c>
      <c r="U12" s="135">
        <f t="shared" si="5"/>
        <v>7.8131912220737829E-2</v>
      </c>
      <c r="V12" s="117">
        <v>15.834199999999999</v>
      </c>
      <c r="X12" s="118"/>
      <c r="Y12" s="90"/>
    </row>
    <row r="13" spans="1:26">
      <c r="A13" s="132">
        <v>2000</v>
      </c>
      <c r="B13" s="89">
        <v>46634213705</v>
      </c>
      <c r="C13" s="89">
        <v>3732176010</v>
      </c>
      <c r="D13" s="89">
        <f t="shared" si="6"/>
        <v>50366389715</v>
      </c>
      <c r="E13" s="89">
        <f t="shared" si="0"/>
        <v>3112590904.1189013</v>
      </c>
      <c r="F13" s="89">
        <v>52431804601</v>
      </c>
      <c r="G13" s="89">
        <f t="shared" si="1"/>
        <v>3240231412.4772115</v>
      </c>
      <c r="H13" s="89">
        <v>15427905295</v>
      </c>
      <c r="I13" s="89">
        <v>178101800</v>
      </c>
      <c r="J13" s="89">
        <v>3305524465</v>
      </c>
      <c r="K13" s="89">
        <v>775437675</v>
      </c>
      <c r="L13" s="119">
        <v>4080962140</v>
      </c>
      <c r="M13" s="119">
        <f t="shared" si="2"/>
        <v>252199248.52454963</v>
      </c>
      <c r="N13" s="89">
        <v>3268446750</v>
      </c>
      <c r="O13" s="119">
        <f t="shared" si="3"/>
        <v>201986635.97317925</v>
      </c>
      <c r="P13" s="119"/>
      <c r="Q13" s="139">
        <f t="shared" si="9"/>
        <v>0.1274785252660211</v>
      </c>
      <c r="R13" s="139">
        <f t="shared" si="10"/>
        <v>5.3515159448681793E-2</v>
      </c>
      <c r="S13" s="137">
        <f t="shared" si="8"/>
        <v>1.1544133606894817E-2</v>
      </c>
      <c r="T13" s="135">
        <f t="shared" si="4"/>
        <v>8.1025504569461282E-2</v>
      </c>
      <c r="U13" s="135">
        <f t="shared" si="5"/>
        <v>6.2337101972219033E-2</v>
      </c>
      <c r="V13" s="117">
        <v>16.1815</v>
      </c>
      <c r="X13" s="118"/>
      <c r="Y13" s="90"/>
    </row>
    <row r="14" spans="1:26">
      <c r="A14" s="132">
        <v>2001</v>
      </c>
      <c r="B14" s="89">
        <v>61418668059</v>
      </c>
      <c r="C14" s="89">
        <v>3758051625</v>
      </c>
      <c r="D14" s="89">
        <f t="shared" si="6"/>
        <v>65176719684</v>
      </c>
      <c r="E14" s="89">
        <f t="shared" si="0"/>
        <v>3904902024.0848365</v>
      </c>
      <c r="F14" s="89">
        <v>64738128048</v>
      </c>
      <c r="G14" s="89">
        <f t="shared" si="1"/>
        <v>3878624890.5398121</v>
      </c>
      <c r="H14" s="89">
        <v>15213200000</v>
      </c>
      <c r="I14" s="89">
        <v>42900000</v>
      </c>
      <c r="J14" s="89">
        <v>3740186755</v>
      </c>
      <c r="K14" s="89">
        <v>130490102</v>
      </c>
      <c r="L14" s="119">
        <v>3870676857</v>
      </c>
      <c r="M14" s="119">
        <f t="shared" si="2"/>
        <v>231902034.44970345</v>
      </c>
      <c r="N14" s="89">
        <v>3682500000</v>
      </c>
      <c r="O14" s="119">
        <f t="shared" si="3"/>
        <v>220627883.29039603</v>
      </c>
      <c r="P14" s="119"/>
      <c r="Q14" s="139">
        <f t="shared" si="9"/>
        <v>0.29405184792487171</v>
      </c>
      <c r="R14" s="139">
        <f t="shared" si="10"/>
        <v>-5.1528359192276163E-2</v>
      </c>
      <c r="S14" s="137">
        <f t="shared" si="8"/>
        <v>2.8199195435542816E-3</v>
      </c>
      <c r="T14" s="135">
        <f t="shared" si="4"/>
        <v>5.9387414336996749E-2</v>
      </c>
      <c r="U14" s="135">
        <f t="shared" si="5"/>
        <v>5.6883016408346178E-2</v>
      </c>
      <c r="V14" s="117">
        <v>16.690999999999999</v>
      </c>
      <c r="X14" s="118"/>
      <c r="Y14" s="90"/>
    </row>
    <row r="15" spans="1:26">
      <c r="A15" s="132">
        <v>2002</v>
      </c>
      <c r="B15" s="89">
        <v>61898320000</v>
      </c>
      <c r="C15" s="89">
        <v>12063318545</v>
      </c>
      <c r="D15" s="89">
        <f t="shared" si="6"/>
        <v>73961638545</v>
      </c>
      <c r="E15" s="89">
        <f t="shared" si="0"/>
        <v>4238756514.450768</v>
      </c>
      <c r="F15" s="89">
        <v>74278050590</v>
      </c>
      <c r="G15" s="89">
        <f t="shared" si="1"/>
        <v>4256890152.9609323</v>
      </c>
      <c r="H15" s="89">
        <v>19175700000</v>
      </c>
      <c r="I15" s="89">
        <v>69700000</v>
      </c>
      <c r="J15" s="89">
        <v>3753027800</v>
      </c>
      <c r="K15" s="89">
        <v>284680000</v>
      </c>
      <c r="L15" s="119">
        <v>4037707800</v>
      </c>
      <c r="M15" s="119">
        <f t="shared" si="2"/>
        <v>231401853.41196296</v>
      </c>
      <c r="N15" s="89">
        <v>3681700000</v>
      </c>
      <c r="O15" s="119">
        <f t="shared" si="3"/>
        <v>210998974.14736748</v>
      </c>
      <c r="P15" s="119"/>
      <c r="Q15" s="139">
        <f t="shared" si="9"/>
        <v>0.13478614609008277</v>
      </c>
      <c r="R15" s="139">
        <f t="shared" si="10"/>
        <v>4.3152903011763888E-2</v>
      </c>
      <c r="S15" s="137">
        <f t="shared" si="8"/>
        <v>3.6348086380158223E-3</v>
      </c>
      <c r="T15" s="135">
        <f t="shared" si="4"/>
        <v>5.4591919262894154E-2</v>
      </c>
      <c r="U15" s="135">
        <f t="shared" si="5"/>
        <v>4.9566459684331897E-2</v>
      </c>
      <c r="V15" s="117">
        <v>17.448899999999998</v>
      </c>
      <c r="X15" s="118"/>
      <c r="Y15" s="90"/>
    </row>
    <row r="16" spans="1:26">
      <c r="A16" s="132">
        <v>2003</v>
      </c>
      <c r="B16" s="92">
        <v>73065195618</v>
      </c>
      <c r="C16" s="92">
        <v>9934519870</v>
      </c>
      <c r="D16" s="92">
        <f>B16+C16</f>
        <v>82999715488</v>
      </c>
      <c r="E16" s="89">
        <f t="shared" si="0"/>
        <v>2856425102.4875073</v>
      </c>
      <c r="F16" s="89">
        <v>94131783138</v>
      </c>
      <c r="G16" s="89">
        <f t="shared" si="1"/>
        <v>3239533855.2234902</v>
      </c>
      <c r="H16" s="89">
        <v>17278200000</v>
      </c>
      <c r="I16" s="89">
        <v>56200000</v>
      </c>
      <c r="J16" s="92" t="s">
        <v>139</v>
      </c>
      <c r="K16" s="92" t="s">
        <v>139</v>
      </c>
      <c r="L16" s="92" t="s">
        <v>139</v>
      </c>
      <c r="M16" s="92" t="s">
        <v>139</v>
      </c>
      <c r="N16" s="89">
        <v>3763626583.3000002</v>
      </c>
      <c r="O16" s="119">
        <f t="shared" si="3"/>
        <v>129524750.60570185</v>
      </c>
      <c r="P16" s="119"/>
      <c r="Q16" s="139">
        <f t="shared" si="9"/>
        <v>0.12219952289863101</v>
      </c>
      <c r="R16" s="140" t="s">
        <v>139</v>
      </c>
      <c r="S16" s="137">
        <f t="shared" si="8"/>
        <v>3.2526536329015752E-3</v>
      </c>
      <c r="T16" s="136" t="s">
        <v>139</v>
      </c>
      <c r="U16" s="135">
        <f t="shared" si="5"/>
        <v>3.9982527238248654E-2</v>
      </c>
      <c r="V16" s="117">
        <v>29.057200000000002</v>
      </c>
      <c r="X16" s="118"/>
      <c r="Y16" s="90"/>
    </row>
    <row r="17" spans="1:29">
      <c r="A17" s="132">
        <v>2004</v>
      </c>
      <c r="B17" s="89">
        <v>108096916791</v>
      </c>
      <c r="C17" s="89">
        <v>13000561086</v>
      </c>
      <c r="D17" s="89">
        <f t="shared" si="6"/>
        <v>121097477877</v>
      </c>
      <c r="E17" s="89">
        <f t="shared" si="0"/>
        <v>2935959780.0772433</v>
      </c>
      <c r="F17" s="89">
        <v>132645229466</v>
      </c>
      <c r="G17" s="89">
        <f t="shared" si="1"/>
        <v>3215930385.6588349</v>
      </c>
      <c r="H17" s="89">
        <v>28961344273</v>
      </c>
      <c r="I17" s="89">
        <v>59309815.829999998</v>
      </c>
      <c r="J17" s="89">
        <v>3397164645</v>
      </c>
      <c r="K17" s="89">
        <v>677795328</v>
      </c>
      <c r="L17" s="119">
        <f t="shared" si="7"/>
        <v>4074959973</v>
      </c>
      <c r="M17" s="119">
        <f t="shared" ref="M17:M22" si="11">L17/V17</f>
        <v>98795770.11756207</v>
      </c>
      <c r="N17" s="89">
        <v>3381187024</v>
      </c>
      <c r="O17" s="119">
        <f t="shared" si="3"/>
        <v>81975523.234811366</v>
      </c>
      <c r="P17" s="119"/>
      <c r="Q17" s="139">
        <f t="shared" si="9"/>
        <v>0.45901075883215681</v>
      </c>
      <c r="R17" s="140" t="s">
        <v>139</v>
      </c>
      <c r="S17" s="137">
        <f t="shared" si="8"/>
        <v>2.0478958183337225E-3</v>
      </c>
      <c r="T17" s="135">
        <f t="shared" ref="T17:T22" si="12">L17/D17</f>
        <v>3.3650246433199707E-2</v>
      </c>
      <c r="U17" s="135">
        <f t="shared" si="5"/>
        <v>2.5490453276095205E-2</v>
      </c>
      <c r="V17" s="117">
        <v>41.246299999999998</v>
      </c>
      <c r="W17" s="89"/>
      <c r="X17" s="118"/>
      <c r="Y17" s="118"/>
      <c r="Z17" s="89"/>
    </row>
    <row r="18" spans="1:29">
      <c r="A18" s="132">
        <v>2005</v>
      </c>
      <c r="B18" s="89">
        <v>154513016204</v>
      </c>
      <c r="C18" s="89">
        <v>52080876918</v>
      </c>
      <c r="D18" s="89">
        <f t="shared" si="6"/>
        <v>206593893122</v>
      </c>
      <c r="E18" s="89">
        <f t="shared" si="0"/>
        <v>6887266618.5054922</v>
      </c>
      <c r="F18" s="89">
        <v>163620629230</v>
      </c>
      <c r="G18" s="89">
        <f t="shared" si="1"/>
        <v>5454657351.0242863</v>
      </c>
      <c r="H18" s="89">
        <v>42342806541.449997</v>
      </c>
      <c r="I18" s="89">
        <v>137513000</v>
      </c>
      <c r="J18" s="89">
        <v>5552082446</v>
      </c>
      <c r="K18" s="89">
        <v>1381155015</v>
      </c>
      <c r="L18" s="119">
        <f t="shared" si="7"/>
        <v>6933237461</v>
      </c>
      <c r="M18" s="119">
        <f t="shared" si="11"/>
        <v>231134881.10279533</v>
      </c>
      <c r="N18" s="89">
        <v>5609814912</v>
      </c>
      <c r="O18" s="119">
        <f t="shared" si="3"/>
        <v>187015648.89237076</v>
      </c>
      <c r="P18" s="119"/>
      <c r="Q18" s="139">
        <f t="shared" si="9"/>
        <v>0.70601317834083721</v>
      </c>
      <c r="R18" s="139">
        <f t="shared" si="10"/>
        <v>0.70142467826395016</v>
      </c>
      <c r="S18" s="137">
        <f t="shared" si="8"/>
        <v>3.2476118432392168E-3</v>
      </c>
      <c r="T18" s="135">
        <f t="shared" si="12"/>
        <v>3.355974059168202E-2</v>
      </c>
      <c r="U18" s="135">
        <f t="shared" si="5"/>
        <v>3.4285498952056563E-2</v>
      </c>
      <c r="V18" s="117">
        <v>29.996500000000001</v>
      </c>
      <c r="W18" s="89"/>
      <c r="X18" s="118"/>
      <c r="Y18" s="118"/>
      <c r="Z18" s="89"/>
    </row>
    <row r="19" spans="1:29">
      <c r="A19" s="132">
        <v>2006</v>
      </c>
      <c r="B19" s="92">
        <v>190805978892</v>
      </c>
      <c r="C19" s="92">
        <v>3379669302</v>
      </c>
      <c r="D19" s="89">
        <f t="shared" si="6"/>
        <v>194185648194</v>
      </c>
      <c r="E19" s="89">
        <f t="shared" si="0"/>
        <v>5867805912.7801914</v>
      </c>
      <c r="F19" s="134" t="s">
        <v>139</v>
      </c>
      <c r="G19" s="134" t="s">
        <v>139</v>
      </c>
      <c r="H19" s="134" t="s">
        <v>139</v>
      </c>
      <c r="I19" s="134" t="s">
        <v>139</v>
      </c>
      <c r="J19" s="89">
        <v>5219694998</v>
      </c>
      <c r="K19" s="92">
        <v>841583682</v>
      </c>
      <c r="L19" s="119">
        <f t="shared" si="7"/>
        <v>6061278680</v>
      </c>
      <c r="M19" s="119">
        <f t="shared" si="11"/>
        <v>183156722.48847201</v>
      </c>
      <c r="N19" s="134" t="s">
        <v>139</v>
      </c>
      <c r="O19" s="134" t="s">
        <v>139</v>
      </c>
      <c r="P19" s="134"/>
      <c r="Q19" s="139">
        <f t="shared" si="9"/>
        <v>-6.0061044111659911E-2</v>
      </c>
      <c r="R19" s="139">
        <f t="shared" si="10"/>
        <v>-0.12576502476726581</v>
      </c>
      <c r="S19" s="134" t="s">
        <v>139</v>
      </c>
      <c r="T19" s="135">
        <f t="shared" si="12"/>
        <v>3.1213834474237336E-2</v>
      </c>
      <c r="U19" s="134" t="s">
        <v>139</v>
      </c>
      <c r="V19" s="117">
        <v>33.093400000000003</v>
      </c>
      <c r="W19" s="89"/>
      <c r="X19" s="118"/>
      <c r="Y19" s="118"/>
      <c r="Z19" s="89"/>
    </row>
    <row r="20" spans="1:29">
      <c r="A20" s="132">
        <v>2007</v>
      </c>
      <c r="B20" s="89">
        <v>214607890959</v>
      </c>
      <c r="C20" s="89">
        <v>37069655570.839996</v>
      </c>
      <c r="D20" s="89">
        <f t="shared" si="6"/>
        <v>251677546529.84</v>
      </c>
      <c r="E20" s="89">
        <f t="shared" si="0"/>
        <v>7622319200.7462473</v>
      </c>
      <c r="F20" s="134" t="s">
        <v>139</v>
      </c>
      <c r="G20" s="134" t="s">
        <v>139</v>
      </c>
      <c r="H20" s="134" t="s">
        <v>139</v>
      </c>
      <c r="I20" s="134" t="s">
        <v>139</v>
      </c>
      <c r="J20" s="89">
        <v>5246180338</v>
      </c>
      <c r="K20" s="89">
        <v>1037923315</v>
      </c>
      <c r="L20" s="119">
        <f t="shared" si="7"/>
        <v>6284103653</v>
      </c>
      <c r="M20" s="119">
        <f t="shared" si="11"/>
        <v>190320688.49281463</v>
      </c>
      <c r="N20" s="134" t="s">
        <v>139</v>
      </c>
      <c r="O20" s="134" t="s">
        <v>139</v>
      </c>
      <c r="P20" s="134"/>
      <c r="Q20" s="139">
        <f t="shared" si="9"/>
        <v>0.29606667058320935</v>
      </c>
      <c r="R20" s="139">
        <f t="shared" si="10"/>
        <v>3.6762040612856373E-2</v>
      </c>
      <c r="S20" s="134" t="s">
        <v>139</v>
      </c>
      <c r="T20" s="135">
        <f t="shared" si="12"/>
        <v>2.4968868854794438E-2</v>
      </c>
      <c r="U20" s="134" t="s">
        <v>139</v>
      </c>
      <c r="V20" s="117">
        <v>33.018500000000003</v>
      </c>
      <c r="W20" s="89"/>
      <c r="X20" s="118"/>
      <c r="Y20" s="118"/>
      <c r="Z20" s="89"/>
    </row>
    <row r="21" spans="1:29">
      <c r="A21" s="132">
        <v>2008</v>
      </c>
      <c r="B21" s="89">
        <v>249614605895</v>
      </c>
      <c r="C21" s="89">
        <v>51274604257</v>
      </c>
      <c r="D21" s="89">
        <f t="shared" si="6"/>
        <v>300889210152</v>
      </c>
      <c r="E21" s="89">
        <f t="shared" si="0"/>
        <v>8744135788.9475269</v>
      </c>
      <c r="F21" s="134" t="s">
        <v>139</v>
      </c>
      <c r="G21" s="134" t="s">
        <v>139</v>
      </c>
      <c r="H21" s="134" t="s">
        <v>139</v>
      </c>
      <c r="I21" s="134" t="s">
        <v>139</v>
      </c>
      <c r="J21" s="89">
        <v>6680230213</v>
      </c>
      <c r="K21" s="92" t="s">
        <v>139</v>
      </c>
      <c r="L21" s="119">
        <f>J21</f>
        <v>6680230213</v>
      </c>
      <c r="M21" s="119">
        <f t="shared" si="11"/>
        <v>194134047.06135353</v>
      </c>
      <c r="N21" s="134" t="s">
        <v>139</v>
      </c>
      <c r="O21" s="134" t="s">
        <v>139</v>
      </c>
      <c r="P21" s="134"/>
      <c r="Q21" s="139">
        <f t="shared" si="9"/>
        <v>0.19553458105697663</v>
      </c>
      <c r="R21" s="139">
        <f t="shared" si="10"/>
        <v>6.3036286775901784E-2</v>
      </c>
      <c r="S21" s="134" t="s">
        <v>139</v>
      </c>
      <c r="T21" s="135">
        <f t="shared" si="12"/>
        <v>2.2201627667623416E-2</v>
      </c>
      <c r="U21" s="134" t="s">
        <v>139</v>
      </c>
      <c r="V21" s="117">
        <v>34.410400000000003</v>
      </c>
      <c r="W21" s="89"/>
      <c r="X21" s="118"/>
      <c r="Y21" s="118"/>
      <c r="Z21" s="89"/>
    </row>
    <row r="22" spans="1:29">
      <c r="A22" s="132">
        <v>2009</v>
      </c>
      <c r="B22" s="89">
        <v>248799421001</v>
      </c>
      <c r="C22" s="89">
        <v>3105431995</v>
      </c>
      <c r="D22" s="89">
        <f t="shared" si="6"/>
        <v>251904852996</v>
      </c>
      <c r="E22" s="89">
        <f t="shared" si="0"/>
        <v>6997357027.666667</v>
      </c>
      <c r="F22" s="134" t="s">
        <v>139</v>
      </c>
      <c r="G22" s="134" t="s">
        <v>139</v>
      </c>
      <c r="H22" s="134" t="s">
        <v>139</v>
      </c>
      <c r="I22" s="134" t="s">
        <v>139</v>
      </c>
      <c r="J22" s="89">
        <v>8044795086</v>
      </c>
      <c r="K22" s="92" t="s">
        <v>139</v>
      </c>
      <c r="L22" s="119">
        <f>J22</f>
        <v>8044795086</v>
      </c>
      <c r="M22" s="119">
        <f t="shared" si="11"/>
        <v>223466530.16666666</v>
      </c>
      <c r="N22" s="134" t="s">
        <v>139</v>
      </c>
      <c r="O22" s="134" t="s">
        <v>139</v>
      </c>
      <c r="P22" s="134"/>
      <c r="Q22" s="139">
        <f t="shared" si="9"/>
        <v>-0.16279864981284842</v>
      </c>
      <c r="R22" s="139">
        <f t="shared" si="10"/>
        <v>0.20426913886058906</v>
      </c>
      <c r="S22" s="134" t="s">
        <v>139</v>
      </c>
      <c r="T22" s="135">
        <f t="shared" si="12"/>
        <v>3.193584796132428E-2</v>
      </c>
      <c r="U22" s="134" t="s">
        <v>139</v>
      </c>
      <c r="V22" s="89">
        <v>36</v>
      </c>
      <c r="W22" s="89"/>
      <c r="X22" s="89"/>
      <c r="Y22" s="89"/>
      <c r="Z22" s="118"/>
      <c r="AB22" s="89"/>
      <c r="AC22" s="117"/>
    </row>
    <row r="23" spans="1:29">
      <c r="B23" s="89"/>
      <c r="C23" s="89"/>
      <c r="D23" s="89"/>
      <c r="E23" s="89"/>
      <c r="J23" s="89"/>
    </row>
    <row r="24" spans="1:29">
      <c r="C24" s="89"/>
      <c r="K24" s="89"/>
    </row>
    <row r="26" spans="1:29">
      <c r="A26" s="90" t="s">
        <v>544</v>
      </c>
    </row>
    <row r="27" spans="1:29">
      <c r="A27" s="6" t="s">
        <v>498</v>
      </c>
    </row>
    <row r="28" spans="1:29">
      <c r="A28" s="90" t="s">
        <v>497</v>
      </c>
    </row>
    <row r="29" spans="1:29">
      <c r="A29" s="6" t="s">
        <v>81</v>
      </c>
    </row>
  </sheetData>
  <mergeCells count="14">
    <mergeCell ref="B1:D1"/>
    <mergeCell ref="J1:L1"/>
    <mergeCell ref="T1:T2"/>
    <mergeCell ref="U1:U2"/>
    <mergeCell ref="V1:V2"/>
    <mergeCell ref="E1:E2"/>
    <mergeCell ref="F1:F2"/>
    <mergeCell ref="G1:G2"/>
    <mergeCell ref="M1:M2"/>
    <mergeCell ref="N1:N2"/>
    <mergeCell ref="O1:O2"/>
    <mergeCell ref="Q1:Q2"/>
    <mergeCell ref="R1:R2"/>
    <mergeCell ref="S1:S2"/>
  </mergeCells>
  <hyperlinks>
    <hyperlink ref="A29" r:id="rId1"/>
    <hyperlink ref="A27" r:id="rId2"/>
  </hyperlinks>
  <pageMargins left="0.7" right="0.7" top="0.75" bottom="0.75" header="0.3" footer="0.3"/>
  <pageSetup orientation="portrait" horizontalDpi="300" verticalDpi="300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D47"/>
  <sheetViews>
    <sheetView zoomScale="80" zoomScaleNormal="80" workbookViewId="0">
      <pane xSplit="2" ySplit="9" topLeftCell="I10" activePane="bottomRight" state="frozen"/>
      <selection pane="topRight" activeCell="C1" sqref="C1"/>
      <selection pane="bottomLeft" activeCell="A10" sqref="A10"/>
      <selection pane="bottomRight" activeCell="K30" sqref="K30"/>
    </sheetView>
  </sheetViews>
  <sheetFormatPr baseColWidth="10" defaultColWidth="11.42578125" defaultRowHeight="15.75"/>
  <cols>
    <col min="1" max="1" width="29.140625" style="150" customWidth="1"/>
    <col min="2" max="2" width="9.42578125" style="150" customWidth="1"/>
    <col min="3" max="3" width="10.7109375" style="150" customWidth="1"/>
    <col min="4" max="4" width="8" style="150" customWidth="1"/>
    <col min="5" max="5" width="10.5703125" style="150" customWidth="1"/>
    <col min="6" max="6" width="9.5703125" style="150" customWidth="1"/>
    <col min="7" max="7" width="10.28515625" style="150" customWidth="1"/>
    <col min="8" max="8" width="8.140625" style="150" customWidth="1"/>
    <col min="9" max="9" width="11.42578125" style="150" customWidth="1"/>
    <col min="10" max="10" width="10.7109375" style="150" customWidth="1"/>
    <col min="11" max="11" width="10.28515625" style="210" customWidth="1"/>
    <col min="12" max="12" width="8.140625" style="210" customWidth="1"/>
    <col min="13" max="13" width="10.7109375" style="210" customWidth="1"/>
    <col min="14" max="14" width="8" style="210" customWidth="1"/>
    <col min="15" max="15" width="11.5703125" style="210" customWidth="1"/>
    <col min="16" max="16" width="8.140625" style="210" customWidth="1"/>
    <col min="17" max="17" width="10.5703125" style="210" customWidth="1"/>
    <col min="18" max="18" width="8.42578125" style="210" customWidth="1"/>
    <col min="19" max="19" width="10.42578125" style="210" customWidth="1"/>
    <col min="20" max="20" width="8.7109375" style="210" customWidth="1"/>
    <col min="21" max="21" width="10.42578125" style="210" customWidth="1"/>
    <col min="22" max="31" width="11.42578125" style="210" customWidth="1"/>
    <col min="32" max="32" width="7.5703125" style="210" customWidth="1"/>
    <col min="33" max="33" width="11.42578125" style="210" customWidth="1"/>
    <col min="34" max="34" width="8.7109375" style="210" customWidth="1"/>
    <col min="35" max="35" width="11.42578125" style="210" customWidth="1"/>
    <col min="36" max="36" width="9" style="210" customWidth="1"/>
    <col min="37" max="37" width="11.42578125" style="210" customWidth="1"/>
    <col min="38" max="38" width="7.85546875" style="210" customWidth="1"/>
    <col min="39" max="39" width="10.28515625" style="210" customWidth="1"/>
    <col min="40" max="40" width="9.42578125" style="210" customWidth="1"/>
    <col min="41" max="41" width="10.5703125" style="210" customWidth="1"/>
    <col min="42" max="42" width="8.42578125" style="210" customWidth="1"/>
    <col min="43" max="43" width="11.42578125" style="210" customWidth="1"/>
    <col min="44" max="44" width="9.42578125" style="210" customWidth="1"/>
    <col min="45" max="45" width="11.42578125" style="210" customWidth="1"/>
    <col min="46" max="46" width="9.5703125" style="210" customWidth="1"/>
    <col min="47" max="47" width="11.42578125" style="210" customWidth="1"/>
    <col min="48" max="48" width="8.42578125" style="210" customWidth="1"/>
    <col min="49" max="49" width="10.28515625" style="210" customWidth="1"/>
    <col min="50" max="50" width="7.85546875" style="210" customWidth="1"/>
    <col min="51" max="51" width="11.42578125" style="210" customWidth="1"/>
    <col min="52" max="52" width="9.140625" style="210" customWidth="1"/>
    <col min="53" max="53" width="11.42578125" style="210" customWidth="1"/>
    <col min="54" max="56" width="0" style="210" hidden="1" customWidth="1"/>
    <col min="57" max="57" width="8" style="210" customWidth="1"/>
    <col min="58" max="58" width="11.42578125" style="210" customWidth="1"/>
    <col min="59" max="59" width="9" style="210" customWidth="1"/>
    <col min="60" max="62" width="11.42578125" style="210" customWidth="1"/>
    <col min="63" max="63" width="8.7109375" style="210" customWidth="1"/>
    <col min="64" max="66" width="11.42578125" style="210" customWidth="1"/>
    <col min="67" max="68" width="11.5703125" style="210" bestFit="1" customWidth="1"/>
    <col min="69" max="69" width="11.5703125" style="210" customWidth="1"/>
    <col min="70" max="70" width="11.42578125" style="210" customWidth="1"/>
    <col min="71" max="71" width="11.5703125" style="210" bestFit="1" customWidth="1"/>
    <col min="72" max="72" width="13" style="210" customWidth="1"/>
    <col min="73" max="75" width="11.42578125" style="210" customWidth="1"/>
    <col min="76" max="76" width="12.5703125" style="210" customWidth="1"/>
    <col min="77" max="79" width="11.42578125" style="210" customWidth="1"/>
    <col min="80" max="80" width="13.7109375" style="210" customWidth="1"/>
    <col min="81" max="81" width="11.42578125" style="210" customWidth="1"/>
    <col min="82" max="82" width="6" style="210" customWidth="1"/>
    <col min="83" max="200" width="11.42578125" style="150"/>
    <col min="201" max="201" width="8" style="150" customWidth="1"/>
    <col min="202" max="202" width="29.140625" style="150" customWidth="1"/>
    <col min="203" max="203" width="8.140625" style="150" customWidth="1"/>
    <col min="204" max="204" width="10.7109375" style="150" customWidth="1"/>
    <col min="205" max="205" width="8" style="150" customWidth="1"/>
    <col min="206" max="206" width="10.5703125" style="150" customWidth="1"/>
    <col min="207" max="207" width="9.5703125" style="150" customWidth="1"/>
    <col min="208" max="208" width="8.85546875" style="150" customWidth="1"/>
    <col min="209" max="209" width="8.140625" style="150" customWidth="1"/>
    <col min="210" max="210" width="9.5703125" style="150" customWidth="1"/>
    <col min="211" max="211" width="10.7109375" style="150" customWidth="1"/>
    <col min="212" max="212" width="10.28515625" style="150" customWidth="1"/>
    <col min="213" max="213" width="8.140625" style="150" customWidth="1"/>
    <col min="214" max="214" width="10.7109375" style="150" customWidth="1"/>
    <col min="215" max="215" width="8" style="150" customWidth="1"/>
    <col min="216" max="216" width="10.140625" style="150" customWidth="1"/>
    <col min="217" max="217" width="8.140625" style="150" customWidth="1"/>
    <col min="218" max="218" width="10.5703125" style="150" customWidth="1"/>
    <col min="219" max="219" width="8.42578125" style="150" customWidth="1"/>
    <col min="220" max="220" width="10.42578125" style="150" customWidth="1"/>
    <col min="221" max="221" width="8.7109375" style="150" customWidth="1"/>
    <col min="222" max="222" width="10.42578125" style="150" customWidth="1"/>
    <col min="223" max="232" width="11.42578125" style="150" customWidth="1"/>
    <col min="233" max="233" width="7.5703125" style="150" customWidth="1"/>
    <col min="234" max="234" width="11.42578125" style="150" customWidth="1"/>
    <col min="235" max="235" width="7.5703125" style="150" customWidth="1"/>
    <col min="236" max="236" width="11.42578125" style="150" customWidth="1"/>
    <col min="237" max="237" width="7.7109375" style="150" customWidth="1"/>
    <col min="238" max="238" width="11.42578125" style="150" customWidth="1"/>
    <col min="239" max="239" width="7.85546875" style="150" customWidth="1"/>
    <col min="240" max="240" width="10.28515625" style="150" customWidth="1"/>
    <col min="241" max="241" width="9.42578125" style="150" customWidth="1"/>
    <col min="242" max="242" width="9.28515625" style="150" customWidth="1"/>
    <col min="243" max="243" width="8.42578125" style="150" customWidth="1"/>
    <col min="244" max="244" width="11.42578125" style="150" customWidth="1"/>
    <col min="245" max="245" width="9.42578125" style="150" customWidth="1"/>
    <col min="246" max="246" width="11.42578125" style="150" customWidth="1"/>
    <col min="247" max="247" width="7.7109375" style="150" customWidth="1"/>
    <col min="248" max="248" width="11.42578125" style="150" customWidth="1"/>
    <col min="249" max="249" width="7.85546875" style="150" customWidth="1"/>
    <col min="250" max="250" width="8.7109375" style="150" customWidth="1"/>
    <col min="251" max="251" width="7.85546875" style="150" customWidth="1"/>
    <col min="252" max="252" width="11.42578125" style="150" customWidth="1"/>
    <col min="253" max="253" width="7.7109375" style="150" customWidth="1"/>
    <col min="254" max="254" width="11.42578125" style="150" customWidth="1"/>
    <col min="255" max="257" width="0" style="150" hidden="1" customWidth="1"/>
    <col min="258" max="259" width="11.42578125" style="150" customWidth="1"/>
    <col min="260" max="260" width="9" style="150" customWidth="1"/>
    <col min="261" max="263" width="11.42578125" style="150" customWidth="1"/>
    <col min="264" max="264" width="8.7109375" style="150" customWidth="1"/>
    <col min="265" max="267" width="11.42578125" style="150" customWidth="1"/>
    <col min="268" max="269" width="11.5703125" style="150" bestFit="1" customWidth="1"/>
    <col min="270" max="270" width="11.5703125" style="150" customWidth="1"/>
    <col min="271" max="271" width="11.42578125" style="150" customWidth="1"/>
    <col min="272" max="273" width="11.5703125" style="150" bestFit="1" customWidth="1"/>
    <col min="274" max="274" width="11.42578125" style="150" customWidth="1"/>
    <col min="275" max="275" width="6" style="150" customWidth="1"/>
    <col min="276" max="276" width="2.7109375" style="150" customWidth="1"/>
    <col min="277" max="277" width="3.7109375" style="150" customWidth="1"/>
    <col min="278" max="278" width="2.85546875" style="150" customWidth="1"/>
    <col min="279" max="279" width="18.140625" style="150" customWidth="1"/>
    <col min="280" max="280" width="19.85546875" style="150" customWidth="1"/>
    <col min="281" max="281" width="12.85546875" style="150" customWidth="1"/>
    <col min="282" max="282" width="16.85546875" style="150" customWidth="1"/>
    <col min="283" max="283" width="15" style="150" customWidth="1"/>
    <col min="284" max="284" width="18" style="150" customWidth="1"/>
    <col min="285" max="285" width="18.140625" style="150" customWidth="1"/>
    <col min="286" max="286" width="11.42578125" style="150" customWidth="1"/>
    <col min="287" max="287" width="15.85546875" style="150" customWidth="1"/>
    <col min="288" max="288" width="0" style="150" hidden="1" customWidth="1"/>
    <col min="289" max="289" width="0.28515625" style="150" customWidth="1"/>
    <col min="290" max="290" width="19" style="150" customWidth="1"/>
    <col min="291" max="291" width="20.42578125" style="150" customWidth="1"/>
    <col min="292" max="292" width="23.28515625" style="150" customWidth="1"/>
    <col min="293" max="293" width="26.140625" style="150" customWidth="1"/>
    <col min="294" max="297" width="11.42578125" style="150" customWidth="1"/>
    <col min="298" max="456" width="11.42578125" style="150"/>
    <col min="457" max="457" width="8" style="150" customWidth="1"/>
    <col min="458" max="458" width="29.140625" style="150" customWidth="1"/>
    <col min="459" max="459" width="8.140625" style="150" customWidth="1"/>
    <col min="460" max="460" width="10.7109375" style="150" customWidth="1"/>
    <col min="461" max="461" width="8" style="150" customWidth="1"/>
    <col min="462" max="462" width="10.5703125" style="150" customWidth="1"/>
    <col min="463" max="463" width="9.5703125" style="150" customWidth="1"/>
    <col min="464" max="464" width="8.85546875" style="150" customWidth="1"/>
    <col min="465" max="465" width="8.140625" style="150" customWidth="1"/>
    <col min="466" max="466" width="9.5703125" style="150" customWidth="1"/>
    <col min="467" max="467" width="10.7109375" style="150" customWidth="1"/>
    <col min="468" max="468" width="10.28515625" style="150" customWidth="1"/>
    <col min="469" max="469" width="8.140625" style="150" customWidth="1"/>
    <col min="470" max="470" width="10.7109375" style="150" customWidth="1"/>
    <col min="471" max="471" width="8" style="150" customWidth="1"/>
    <col min="472" max="472" width="10.140625" style="150" customWidth="1"/>
    <col min="473" max="473" width="8.140625" style="150" customWidth="1"/>
    <col min="474" max="474" width="10.5703125" style="150" customWidth="1"/>
    <col min="475" max="475" width="8.42578125" style="150" customWidth="1"/>
    <col min="476" max="476" width="10.42578125" style="150" customWidth="1"/>
    <col min="477" max="477" width="8.7109375" style="150" customWidth="1"/>
    <col min="478" max="478" width="10.42578125" style="150" customWidth="1"/>
    <col min="479" max="488" width="11.42578125" style="150" customWidth="1"/>
    <col min="489" max="489" width="7.5703125" style="150" customWidth="1"/>
    <col min="490" max="490" width="11.42578125" style="150" customWidth="1"/>
    <col min="491" max="491" width="7.5703125" style="150" customWidth="1"/>
    <col min="492" max="492" width="11.42578125" style="150" customWidth="1"/>
    <col min="493" max="493" width="7.7109375" style="150" customWidth="1"/>
    <col min="494" max="494" width="11.42578125" style="150" customWidth="1"/>
    <col min="495" max="495" width="7.85546875" style="150" customWidth="1"/>
    <col min="496" max="496" width="10.28515625" style="150" customWidth="1"/>
    <col min="497" max="497" width="9.42578125" style="150" customWidth="1"/>
    <col min="498" max="498" width="9.28515625" style="150" customWidth="1"/>
    <col min="499" max="499" width="8.42578125" style="150" customWidth="1"/>
    <col min="500" max="500" width="11.42578125" style="150" customWidth="1"/>
    <col min="501" max="501" width="9.42578125" style="150" customWidth="1"/>
    <col min="502" max="502" width="11.42578125" style="150" customWidth="1"/>
    <col min="503" max="503" width="7.7109375" style="150" customWidth="1"/>
    <col min="504" max="504" width="11.42578125" style="150" customWidth="1"/>
    <col min="505" max="505" width="7.85546875" style="150" customWidth="1"/>
    <col min="506" max="506" width="8.7109375" style="150" customWidth="1"/>
    <col min="507" max="507" width="7.85546875" style="150" customWidth="1"/>
    <col min="508" max="508" width="11.42578125" style="150" customWidth="1"/>
    <col min="509" max="509" width="7.7109375" style="150" customWidth="1"/>
    <col min="510" max="510" width="11.42578125" style="150" customWidth="1"/>
    <col min="511" max="513" width="0" style="150" hidden="1" customWidth="1"/>
    <col min="514" max="515" width="11.42578125" style="150" customWidth="1"/>
    <col min="516" max="516" width="9" style="150" customWidth="1"/>
    <col min="517" max="519" width="11.42578125" style="150" customWidth="1"/>
    <col min="520" max="520" width="8.7109375" style="150" customWidth="1"/>
    <col min="521" max="523" width="11.42578125" style="150" customWidth="1"/>
    <col min="524" max="525" width="11.5703125" style="150" bestFit="1" customWidth="1"/>
    <col min="526" max="526" width="11.5703125" style="150" customWidth="1"/>
    <col min="527" max="527" width="11.42578125" style="150" customWidth="1"/>
    <col min="528" max="529" width="11.5703125" style="150" bestFit="1" customWidth="1"/>
    <col min="530" max="530" width="11.42578125" style="150" customWidth="1"/>
    <col min="531" max="531" width="6" style="150" customWidth="1"/>
    <col min="532" max="532" width="2.7109375" style="150" customWidth="1"/>
    <col min="533" max="533" width="3.7109375" style="150" customWidth="1"/>
    <col min="534" max="534" width="2.85546875" style="150" customWidth="1"/>
    <col min="535" max="535" width="18.140625" style="150" customWidth="1"/>
    <col min="536" max="536" width="19.85546875" style="150" customWidth="1"/>
    <col min="537" max="537" width="12.85546875" style="150" customWidth="1"/>
    <col min="538" max="538" width="16.85546875" style="150" customWidth="1"/>
    <col min="539" max="539" width="15" style="150" customWidth="1"/>
    <col min="540" max="540" width="18" style="150" customWidth="1"/>
    <col min="541" max="541" width="18.140625" style="150" customWidth="1"/>
    <col min="542" max="542" width="11.42578125" style="150" customWidth="1"/>
    <col min="543" max="543" width="15.85546875" style="150" customWidth="1"/>
    <col min="544" max="544" width="0" style="150" hidden="1" customWidth="1"/>
    <col min="545" max="545" width="0.28515625" style="150" customWidth="1"/>
    <col min="546" max="546" width="19" style="150" customWidth="1"/>
    <col min="547" max="547" width="20.42578125" style="150" customWidth="1"/>
    <col min="548" max="548" width="23.28515625" style="150" customWidth="1"/>
    <col min="549" max="549" width="26.140625" style="150" customWidth="1"/>
    <col min="550" max="553" width="11.42578125" style="150" customWidth="1"/>
    <col min="554" max="712" width="11.42578125" style="150"/>
    <col min="713" max="713" width="8" style="150" customWidth="1"/>
    <col min="714" max="714" width="29.140625" style="150" customWidth="1"/>
    <col min="715" max="715" width="8.140625" style="150" customWidth="1"/>
    <col min="716" max="716" width="10.7109375" style="150" customWidth="1"/>
    <col min="717" max="717" width="8" style="150" customWidth="1"/>
    <col min="718" max="718" width="10.5703125" style="150" customWidth="1"/>
    <col min="719" max="719" width="9.5703125" style="150" customWidth="1"/>
    <col min="720" max="720" width="8.85546875" style="150" customWidth="1"/>
    <col min="721" max="721" width="8.140625" style="150" customWidth="1"/>
    <col min="722" max="722" width="9.5703125" style="150" customWidth="1"/>
    <col min="723" max="723" width="10.7109375" style="150" customWidth="1"/>
    <col min="724" max="724" width="10.28515625" style="150" customWidth="1"/>
    <col min="725" max="725" width="8.140625" style="150" customWidth="1"/>
    <col min="726" max="726" width="10.7109375" style="150" customWidth="1"/>
    <col min="727" max="727" width="8" style="150" customWidth="1"/>
    <col min="728" max="728" width="10.140625" style="150" customWidth="1"/>
    <col min="729" max="729" width="8.140625" style="150" customWidth="1"/>
    <col min="730" max="730" width="10.5703125" style="150" customWidth="1"/>
    <col min="731" max="731" width="8.42578125" style="150" customWidth="1"/>
    <col min="732" max="732" width="10.42578125" style="150" customWidth="1"/>
    <col min="733" max="733" width="8.7109375" style="150" customWidth="1"/>
    <col min="734" max="734" width="10.42578125" style="150" customWidth="1"/>
    <col min="735" max="744" width="11.42578125" style="150" customWidth="1"/>
    <col min="745" max="745" width="7.5703125" style="150" customWidth="1"/>
    <col min="746" max="746" width="11.42578125" style="150" customWidth="1"/>
    <col min="747" max="747" width="7.5703125" style="150" customWidth="1"/>
    <col min="748" max="748" width="11.42578125" style="150" customWidth="1"/>
    <col min="749" max="749" width="7.7109375" style="150" customWidth="1"/>
    <col min="750" max="750" width="11.42578125" style="150" customWidth="1"/>
    <col min="751" max="751" width="7.85546875" style="150" customWidth="1"/>
    <col min="752" max="752" width="10.28515625" style="150" customWidth="1"/>
    <col min="753" max="753" width="9.42578125" style="150" customWidth="1"/>
    <col min="754" max="754" width="9.28515625" style="150" customWidth="1"/>
    <col min="755" max="755" width="8.42578125" style="150" customWidth="1"/>
    <col min="756" max="756" width="11.42578125" style="150" customWidth="1"/>
    <col min="757" max="757" width="9.42578125" style="150" customWidth="1"/>
    <col min="758" max="758" width="11.42578125" style="150" customWidth="1"/>
    <col min="759" max="759" width="7.7109375" style="150" customWidth="1"/>
    <col min="760" max="760" width="11.42578125" style="150" customWidth="1"/>
    <col min="761" max="761" width="7.85546875" style="150" customWidth="1"/>
    <col min="762" max="762" width="8.7109375" style="150" customWidth="1"/>
    <col min="763" max="763" width="7.85546875" style="150" customWidth="1"/>
    <col min="764" max="764" width="11.42578125" style="150" customWidth="1"/>
    <col min="765" max="765" width="7.7109375" style="150" customWidth="1"/>
    <col min="766" max="766" width="11.42578125" style="150" customWidth="1"/>
    <col min="767" max="769" width="0" style="150" hidden="1" customWidth="1"/>
    <col min="770" max="771" width="11.42578125" style="150" customWidth="1"/>
    <col min="772" max="772" width="9" style="150" customWidth="1"/>
    <col min="773" max="775" width="11.42578125" style="150" customWidth="1"/>
    <col min="776" max="776" width="8.7109375" style="150" customWidth="1"/>
    <col min="777" max="779" width="11.42578125" style="150" customWidth="1"/>
    <col min="780" max="781" width="11.5703125" style="150" bestFit="1" customWidth="1"/>
    <col min="782" max="782" width="11.5703125" style="150" customWidth="1"/>
    <col min="783" max="783" width="11.42578125" style="150" customWidth="1"/>
    <col min="784" max="785" width="11.5703125" style="150" bestFit="1" customWidth="1"/>
    <col min="786" max="786" width="11.42578125" style="150" customWidth="1"/>
    <col min="787" max="787" width="6" style="150" customWidth="1"/>
    <col min="788" max="788" width="2.7109375" style="150" customWidth="1"/>
    <col min="789" max="789" width="3.7109375" style="150" customWidth="1"/>
    <col min="790" max="790" width="2.85546875" style="150" customWidth="1"/>
    <col min="791" max="791" width="18.140625" style="150" customWidth="1"/>
    <col min="792" max="792" width="19.85546875" style="150" customWidth="1"/>
    <col min="793" max="793" width="12.85546875" style="150" customWidth="1"/>
    <col min="794" max="794" width="16.85546875" style="150" customWidth="1"/>
    <col min="795" max="795" width="15" style="150" customWidth="1"/>
    <col min="796" max="796" width="18" style="150" customWidth="1"/>
    <col min="797" max="797" width="18.140625" style="150" customWidth="1"/>
    <col min="798" max="798" width="11.42578125" style="150" customWidth="1"/>
    <col min="799" max="799" width="15.85546875" style="150" customWidth="1"/>
    <col min="800" max="800" width="0" style="150" hidden="1" customWidth="1"/>
    <col min="801" max="801" width="0.28515625" style="150" customWidth="1"/>
    <col min="802" max="802" width="19" style="150" customWidth="1"/>
    <col min="803" max="803" width="20.42578125" style="150" customWidth="1"/>
    <col min="804" max="804" width="23.28515625" style="150" customWidth="1"/>
    <col min="805" max="805" width="26.140625" style="150" customWidth="1"/>
    <col min="806" max="809" width="11.42578125" style="150" customWidth="1"/>
    <col min="810" max="968" width="11.42578125" style="150"/>
    <col min="969" max="969" width="8" style="150" customWidth="1"/>
    <col min="970" max="970" width="29.140625" style="150" customWidth="1"/>
    <col min="971" max="971" width="8.140625" style="150" customWidth="1"/>
    <col min="972" max="972" width="10.7109375" style="150" customWidth="1"/>
    <col min="973" max="973" width="8" style="150" customWidth="1"/>
    <col min="974" max="974" width="10.5703125" style="150" customWidth="1"/>
    <col min="975" max="975" width="9.5703125" style="150" customWidth="1"/>
    <col min="976" max="976" width="8.85546875" style="150" customWidth="1"/>
    <col min="977" max="977" width="8.140625" style="150" customWidth="1"/>
    <col min="978" max="978" width="9.5703125" style="150" customWidth="1"/>
    <col min="979" max="979" width="10.7109375" style="150" customWidth="1"/>
    <col min="980" max="980" width="10.28515625" style="150" customWidth="1"/>
    <col min="981" max="981" width="8.140625" style="150" customWidth="1"/>
    <col min="982" max="982" width="10.7109375" style="150" customWidth="1"/>
    <col min="983" max="983" width="8" style="150" customWidth="1"/>
    <col min="984" max="984" width="10.140625" style="150" customWidth="1"/>
    <col min="985" max="985" width="8.140625" style="150" customWidth="1"/>
    <col min="986" max="986" width="10.5703125" style="150" customWidth="1"/>
    <col min="987" max="987" width="8.42578125" style="150" customWidth="1"/>
    <col min="988" max="988" width="10.42578125" style="150" customWidth="1"/>
    <col min="989" max="989" width="8.7109375" style="150" customWidth="1"/>
    <col min="990" max="990" width="10.42578125" style="150" customWidth="1"/>
    <col min="991" max="1000" width="11.42578125" style="150" customWidth="1"/>
    <col min="1001" max="1001" width="7.5703125" style="150" customWidth="1"/>
    <col min="1002" max="1002" width="11.42578125" style="150" customWidth="1"/>
    <col min="1003" max="1003" width="7.5703125" style="150" customWidth="1"/>
    <col min="1004" max="1004" width="11.42578125" style="150" customWidth="1"/>
    <col min="1005" max="1005" width="7.7109375" style="150" customWidth="1"/>
    <col min="1006" max="1006" width="11.42578125" style="150" customWidth="1"/>
    <col min="1007" max="1007" width="7.85546875" style="150" customWidth="1"/>
    <col min="1008" max="1008" width="10.28515625" style="150" customWidth="1"/>
    <col min="1009" max="1009" width="9.42578125" style="150" customWidth="1"/>
    <col min="1010" max="1010" width="9.28515625" style="150" customWidth="1"/>
    <col min="1011" max="1011" width="8.42578125" style="150" customWidth="1"/>
    <col min="1012" max="1012" width="11.42578125" style="150" customWidth="1"/>
    <col min="1013" max="1013" width="9.42578125" style="150" customWidth="1"/>
    <col min="1014" max="1014" width="11.42578125" style="150" customWidth="1"/>
    <col min="1015" max="1015" width="7.7109375" style="150" customWidth="1"/>
    <col min="1016" max="1016" width="11.42578125" style="150" customWidth="1"/>
    <col min="1017" max="1017" width="7.85546875" style="150" customWidth="1"/>
    <col min="1018" max="1018" width="8.7109375" style="150" customWidth="1"/>
    <col min="1019" max="1019" width="7.85546875" style="150" customWidth="1"/>
    <col min="1020" max="1020" width="11.42578125" style="150" customWidth="1"/>
    <col min="1021" max="1021" width="7.7109375" style="150" customWidth="1"/>
    <col min="1022" max="1022" width="11.42578125" style="150" customWidth="1"/>
    <col min="1023" max="1025" width="0" style="150" hidden="1" customWidth="1"/>
    <col min="1026" max="1027" width="11.42578125" style="150" customWidth="1"/>
    <col min="1028" max="1028" width="9" style="150" customWidth="1"/>
    <col min="1029" max="1031" width="11.42578125" style="150" customWidth="1"/>
    <col min="1032" max="1032" width="8.7109375" style="150" customWidth="1"/>
    <col min="1033" max="1035" width="11.42578125" style="150" customWidth="1"/>
    <col min="1036" max="1037" width="11.5703125" style="150" bestFit="1" customWidth="1"/>
    <col min="1038" max="1038" width="11.5703125" style="150" customWidth="1"/>
    <col min="1039" max="1039" width="11.42578125" style="150" customWidth="1"/>
    <col min="1040" max="1041" width="11.5703125" style="150" bestFit="1" customWidth="1"/>
    <col min="1042" max="1042" width="11.42578125" style="150" customWidth="1"/>
    <col min="1043" max="1043" width="6" style="150" customWidth="1"/>
    <col min="1044" max="1044" width="2.7109375" style="150" customWidth="1"/>
    <col min="1045" max="1045" width="3.7109375" style="150" customWidth="1"/>
    <col min="1046" max="1046" width="2.85546875" style="150" customWidth="1"/>
    <col min="1047" max="1047" width="18.140625" style="150" customWidth="1"/>
    <col min="1048" max="1048" width="19.85546875" style="150" customWidth="1"/>
    <col min="1049" max="1049" width="12.85546875" style="150" customWidth="1"/>
    <col min="1050" max="1050" width="16.85546875" style="150" customWidth="1"/>
    <col min="1051" max="1051" width="15" style="150" customWidth="1"/>
    <col min="1052" max="1052" width="18" style="150" customWidth="1"/>
    <col min="1053" max="1053" width="18.140625" style="150" customWidth="1"/>
    <col min="1054" max="1054" width="11.42578125" style="150" customWidth="1"/>
    <col min="1055" max="1055" width="15.85546875" style="150" customWidth="1"/>
    <col min="1056" max="1056" width="0" style="150" hidden="1" customWidth="1"/>
    <col min="1057" max="1057" width="0.28515625" style="150" customWidth="1"/>
    <col min="1058" max="1058" width="19" style="150" customWidth="1"/>
    <col min="1059" max="1059" width="20.42578125" style="150" customWidth="1"/>
    <col min="1060" max="1060" width="23.28515625" style="150" customWidth="1"/>
    <col min="1061" max="1061" width="26.140625" style="150" customWidth="1"/>
    <col min="1062" max="1065" width="11.42578125" style="150" customWidth="1"/>
    <col min="1066" max="1224" width="11.42578125" style="150"/>
    <col min="1225" max="1225" width="8" style="150" customWidth="1"/>
    <col min="1226" max="1226" width="29.140625" style="150" customWidth="1"/>
    <col min="1227" max="1227" width="8.140625" style="150" customWidth="1"/>
    <col min="1228" max="1228" width="10.7109375" style="150" customWidth="1"/>
    <col min="1229" max="1229" width="8" style="150" customWidth="1"/>
    <col min="1230" max="1230" width="10.5703125" style="150" customWidth="1"/>
    <col min="1231" max="1231" width="9.5703125" style="150" customWidth="1"/>
    <col min="1232" max="1232" width="8.85546875" style="150" customWidth="1"/>
    <col min="1233" max="1233" width="8.140625" style="150" customWidth="1"/>
    <col min="1234" max="1234" width="9.5703125" style="150" customWidth="1"/>
    <col min="1235" max="1235" width="10.7109375" style="150" customWidth="1"/>
    <col min="1236" max="1236" width="10.28515625" style="150" customWidth="1"/>
    <col min="1237" max="1237" width="8.140625" style="150" customWidth="1"/>
    <col min="1238" max="1238" width="10.7109375" style="150" customWidth="1"/>
    <col min="1239" max="1239" width="8" style="150" customWidth="1"/>
    <col min="1240" max="1240" width="10.140625" style="150" customWidth="1"/>
    <col min="1241" max="1241" width="8.140625" style="150" customWidth="1"/>
    <col min="1242" max="1242" width="10.5703125" style="150" customWidth="1"/>
    <col min="1243" max="1243" width="8.42578125" style="150" customWidth="1"/>
    <col min="1244" max="1244" width="10.42578125" style="150" customWidth="1"/>
    <col min="1245" max="1245" width="8.7109375" style="150" customWidth="1"/>
    <col min="1246" max="1246" width="10.42578125" style="150" customWidth="1"/>
    <col min="1247" max="1256" width="11.42578125" style="150" customWidth="1"/>
    <col min="1257" max="1257" width="7.5703125" style="150" customWidth="1"/>
    <col min="1258" max="1258" width="11.42578125" style="150" customWidth="1"/>
    <col min="1259" max="1259" width="7.5703125" style="150" customWidth="1"/>
    <col min="1260" max="1260" width="11.42578125" style="150" customWidth="1"/>
    <col min="1261" max="1261" width="7.7109375" style="150" customWidth="1"/>
    <col min="1262" max="1262" width="11.42578125" style="150" customWidth="1"/>
    <col min="1263" max="1263" width="7.85546875" style="150" customWidth="1"/>
    <col min="1264" max="1264" width="10.28515625" style="150" customWidth="1"/>
    <col min="1265" max="1265" width="9.42578125" style="150" customWidth="1"/>
    <col min="1266" max="1266" width="9.28515625" style="150" customWidth="1"/>
    <col min="1267" max="1267" width="8.42578125" style="150" customWidth="1"/>
    <col min="1268" max="1268" width="11.42578125" style="150" customWidth="1"/>
    <col min="1269" max="1269" width="9.42578125" style="150" customWidth="1"/>
    <col min="1270" max="1270" width="11.42578125" style="150" customWidth="1"/>
    <col min="1271" max="1271" width="7.7109375" style="150" customWidth="1"/>
    <col min="1272" max="1272" width="11.42578125" style="150" customWidth="1"/>
    <col min="1273" max="1273" width="7.85546875" style="150" customWidth="1"/>
    <col min="1274" max="1274" width="8.7109375" style="150" customWidth="1"/>
    <col min="1275" max="1275" width="7.85546875" style="150" customWidth="1"/>
    <col min="1276" max="1276" width="11.42578125" style="150" customWidth="1"/>
    <col min="1277" max="1277" width="7.7109375" style="150" customWidth="1"/>
    <col min="1278" max="1278" width="11.42578125" style="150" customWidth="1"/>
    <col min="1279" max="1281" width="0" style="150" hidden="1" customWidth="1"/>
    <col min="1282" max="1283" width="11.42578125" style="150" customWidth="1"/>
    <col min="1284" max="1284" width="9" style="150" customWidth="1"/>
    <col min="1285" max="1287" width="11.42578125" style="150" customWidth="1"/>
    <col min="1288" max="1288" width="8.7109375" style="150" customWidth="1"/>
    <col min="1289" max="1291" width="11.42578125" style="150" customWidth="1"/>
    <col min="1292" max="1293" width="11.5703125" style="150" bestFit="1" customWidth="1"/>
    <col min="1294" max="1294" width="11.5703125" style="150" customWidth="1"/>
    <col min="1295" max="1295" width="11.42578125" style="150" customWidth="1"/>
    <col min="1296" max="1297" width="11.5703125" style="150" bestFit="1" customWidth="1"/>
    <col min="1298" max="1298" width="11.42578125" style="150" customWidth="1"/>
    <col min="1299" max="1299" width="6" style="150" customWidth="1"/>
    <col min="1300" max="1300" width="2.7109375" style="150" customWidth="1"/>
    <col min="1301" max="1301" width="3.7109375" style="150" customWidth="1"/>
    <col min="1302" max="1302" width="2.85546875" style="150" customWidth="1"/>
    <col min="1303" max="1303" width="18.140625" style="150" customWidth="1"/>
    <col min="1304" max="1304" width="19.85546875" style="150" customWidth="1"/>
    <col min="1305" max="1305" width="12.85546875" style="150" customWidth="1"/>
    <col min="1306" max="1306" width="16.85546875" style="150" customWidth="1"/>
    <col min="1307" max="1307" width="15" style="150" customWidth="1"/>
    <col min="1308" max="1308" width="18" style="150" customWidth="1"/>
    <col min="1309" max="1309" width="18.140625" style="150" customWidth="1"/>
    <col min="1310" max="1310" width="11.42578125" style="150" customWidth="1"/>
    <col min="1311" max="1311" width="15.85546875" style="150" customWidth="1"/>
    <col min="1312" max="1312" width="0" style="150" hidden="1" customWidth="1"/>
    <col min="1313" max="1313" width="0.28515625" style="150" customWidth="1"/>
    <col min="1314" max="1314" width="19" style="150" customWidth="1"/>
    <col min="1315" max="1315" width="20.42578125" style="150" customWidth="1"/>
    <col min="1316" max="1316" width="23.28515625" style="150" customWidth="1"/>
    <col min="1317" max="1317" width="26.140625" style="150" customWidth="1"/>
    <col min="1318" max="1321" width="11.42578125" style="150" customWidth="1"/>
    <col min="1322" max="1480" width="11.42578125" style="150"/>
    <col min="1481" max="1481" width="8" style="150" customWidth="1"/>
    <col min="1482" max="1482" width="29.140625" style="150" customWidth="1"/>
    <col min="1483" max="1483" width="8.140625" style="150" customWidth="1"/>
    <col min="1484" max="1484" width="10.7109375" style="150" customWidth="1"/>
    <col min="1485" max="1485" width="8" style="150" customWidth="1"/>
    <col min="1486" max="1486" width="10.5703125" style="150" customWidth="1"/>
    <col min="1487" max="1487" width="9.5703125" style="150" customWidth="1"/>
    <col min="1488" max="1488" width="8.85546875" style="150" customWidth="1"/>
    <col min="1489" max="1489" width="8.140625" style="150" customWidth="1"/>
    <col min="1490" max="1490" width="9.5703125" style="150" customWidth="1"/>
    <col min="1491" max="1491" width="10.7109375" style="150" customWidth="1"/>
    <col min="1492" max="1492" width="10.28515625" style="150" customWidth="1"/>
    <col min="1493" max="1493" width="8.140625" style="150" customWidth="1"/>
    <col min="1494" max="1494" width="10.7109375" style="150" customWidth="1"/>
    <col min="1495" max="1495" width="8" style="150" customWidth="1"/>
    <col min="1496" max="1496" width="10.140625" style="150" customWidth="1"/>
    <col min="1497" max="1497" width="8.140625" style="150" customWidth="1"/>
    <col min="1498" max="1498" width="10.5703125" style="150" customWidth="1"/>
    <col min="1499" max="1499" width="8.42578125" style="150" customWidth="1"/>
    <col min="1500" max="1500" width="10.42578125" style="150" customWidth="1"/>
    <col min="1501" max="1501" width="8.7109375" style="150" customWidth="1"/>
    <col min="1502" max="1502" width="10.42578125" style="150" customWidth="1"/>
    <col min="1503" max="1512" width="11.42578125" style="150" customWidth="1"/>
    <col min="1513" max="1513" width="7.5703125" style="150" customWidth="1"/>
    <col min="1514" max="1514" width="11.42578125" style="150" customWidth="1"/>
    <col min="1515" max="1515" width="7.5703125" style="150" customWidth="1"/>
    <col min="1516" max="1516" width="11.42578125" style="150" customWidth="1"/>
    <col min="1517" max="1517" width="7.7109375" style="150" customWidth="1"/>
    <col min="1518" max="1518" width="11.42578125" style="150" customWidth="1"/>
    <col min="1519" max="1519" width="7.85546875" style="150" customWidth="1"/>
    <col min="1520" max="1520" width="10.28515625" style="150" customWidth="1"/>
    <col min="1521" max="1521" width="9.42578125" style="150" customWidth="1"/>
    <col min="1522" max="1522" width="9.28515625" style="150" customWidth="1"/>
    <col min="1523" max="1523" width="8.42578125" style="150" customWidth="1"/>
    <col min="1524" max="1524" width="11.42578125" style="150" customWidth="1"/>
    <col min="1525" max="1525" width="9.42578125" style="150" customWidth="1"/>
    <col min="1526" max="1526" width="11.42578125" style="150" customWidth="1"/>
    <col min="1527" max="1527" width="7.7109375" style="150" customWidth="1"/>
    <col min="1528" max="1528" width="11.42578125" style="150" customWidth="1"/>
    <col min="1529" max="1529" width="7.85546875" style="150" customWidth="1"/>
    <col min="1530" max="1530" width="8.7109375" style="150" customWidth="1"/>
    <col min="1531" max="1531" width="7.85546875" style="150" customWidth="1"/>
    <col min="1532" max="1532" width="11.42578125" style="150" customWidth="1"/>
    <col min="1533" max="1533" width="7.7109375" style="150" customWidth="1"/>
    <col min="1534" max="1534" width="11.42578125" style="150" customWidth="1"/>
    <col min="1535" max="1537" width="0" style="150" hidden="1" customWidth="1"/>
    <col min="1538" max="1539" width="11.42578125" style="150" customWidth="1"/>
    <col min="1540" max="1540" width="9" style="150" customWidth="1"/>
    <col min="1541" max="1543" width="11.42578125" style="150" customWidth="1"/>
    <col min="1544" max="1544" width="8.7109375" style="150" customWidth="1"/>
    <col min="1545" max="1547" width="11.42578125" style="150" customWidth="1"/>
    <col min="1548" max="1549" width="11.5703125" style="150" bestFit="1" customWidth="1"/>
    <col min="1550" max="1550" width="11.5703125" style="150" customWidth="1"/>
    <col min="1551" max="1551" width="11.42578125" style="150" customWidth="1"/>
    <col min="1552" max="1553" width="11.5703125" style="150" bestFit="1" customWidth="1"/>
    <col min="1554" max="1554" width="11.42578125" style="150" customWidth="1"/>
    <col min="1555" max="1555" width="6" style="150" customWidth="1"/>
    <col min="1556" max="1556" width="2.7109375" style="150" customWidth="1"/>
    <col min="1557" max="1557" width="3.7109375" style="150" customWidth="1"/>
    <col min="1558" max="1558" width="2.85546875" style="150" customWidth="1"/>
    <col min="1559" max="1559" width="18.140625" style="150" customWidth="1"/>
    <col min="1560" max="1560" width="19.85546875" style="150" customWidth="1"/>
    <col min="1561" max="1561" width="12.85546875" style="150" customWidth="1"/>
    <col min="1562" max="1562" width="16.85546875" style="150" customWidth="1"/>
    <col min="1563" max="1563" width="15" style="150" customWidth="1"/>
    <col min="1564" max="1564" width="18" style="150" customWidth="1"/>
    <col min="1565" max="1565" width="18.140625" style="150" customWidth="1"/>
    <col min="1566" max="1566" width="11.42578125" style="150" customWidth="1"/>
    <col min="1567" max="1567" width="15.85546875" style="150" customWidth="1"/>
    <col min="1568" max="1568" width="0" style="150" hidden="1" customWidth="1"/>
    <col min="1569" max="1569" width="0.28515625" style="150" customWidth="1"/>
    <col min="1570" max="1570" width="19" style="150" customWidth="1"/>
    <col min="1571" max="1571" width="20.42578125" style="150" customWidth="1"/>
    <col min="1572" max="1572" width="23.28515625" style="150" customWidth="1"/>
    <col min="1573" max="1573" width="26.140625" style="150" customWidth="1"/>
    <col min="1574" max="1577" width="11.42578125" style="150" customWidth="1"/>
    <col min="1578" max="1736" width="11.42578125" style="150"/>
    <col min="1737" max="1737" width="8" style="150" customWidth="1"/>
    <col min="1738" max="1738" width="29.140625" style="150" customWidth="1"/>
    <col min="1739" max="1739" width="8.140625" style="150" customWidth="1"/>
    <col min="1740" max="1740" width="10.7109375" style="150" customWidth="1"/>
    <col min="1741" max="1741" width="8" style="150" customWidth="1"/>
    <col min="1742" max="1742" width="10.5703125" style="150" customWidth="1"/>
    <col min="1743" max="1743" width="9.5703125" style="150" customWidth="1"/>
    <col min="1744" max="1744" width="8.85546875" style="150" customWidth="1"/>
    <col min="1745" max="1745" width="8.140625" style="150" customWidth="1"/>
    <col min="1746" max="1746" width="9.5703125" style="150" customWidth="1"/>
    <col min="1747" max="1747" width="10.7109375" style="150" customWidth="1"/>
    <col min="1748" max="1748" width="10.28515625" style="150" customWidth="1"/>
    <col min="1749" max="1749" width="8.140625" style="150" customWidth="1"/>
    <col min="1750" max="1750" width="10.7109375" style="150" customWidth="1"/>
    <col min="1751" max="1751" width="8" style="150" customWidth="1"/>
    <col min="1752" max="1752" width="10.140625" style="150" customWidth="1"/>
    <col min="1753" max="1753" width="8.140625" style="150" customWidth="1"/>
    <col min="1754" max="1754" width="10.5703125" style="150" customWidth="1"/>
    <col min="1755" max="1755" width="8.42578125" style="150" customWidth="1"/>
    <col min="1756" max="1756" width="10.42578125" style="150" customWidth="1"/>
    <col min="1757" max="1757" width="8.7109375" style="150" customWidth="1"/>
    <col min="1758" max="1758" width="10.42578125" style="150" customWidth="1"/>
    <col min="1759" max="1768" width="11.42578125" style="150" customWidth="1"/>
    <col min="1769" max="1769" width="7.5703125" style="150" customWidth="1"/>
    <col min="1770" max="1770" width="11.42578125" style="150" customWidth="1"/>
    <col min="1771" max="1771" width="7.5703125" style="150" customWidth="1"/>
    <col min="1772" max="1772" width="11.42578125" style="150" customWidth="1"/>
    <col min="1773" max="1773" width="7.7109375" style="150" customWidth="1"/>
    <col min="1774" max="1774" width="11.42578125" style="150" customWidth="1"/>
    <col min="1775" max="1775" width="7.85546875" style="150" customWidth="1"/>
    <col min="1776" max="1776" width="10.28515625" style="150" customWidth="1"/>
    <col min="1777" max="1777" width="9.42578125" style="150" customWidth="1"/>
    <col min="1778" max="1778" width="9.28515625" style="150" customWidth="1"/>
    <col min="1779" max="1779" width="8.42578125" style="150" customWidth="1"/>
    <col min="1780" max="1780" width="11.42578125" style="150" customWidth="1"/>
    <col min="1781" max="1781" width="9.42578125" style="150" customWidth="1"/>
    <col min="1782" max="1782" width="11.42578125" style="150" customWidth="1"/>
    <col min="1783" max="1783" width="7.7109375" style="150" customWidth="1"/>
    <col min="1784" max="1784" width="11.42578125" style="150" customWidth="1"/>
    <col min="1785" max="1785" width="7.85546875" style="150" customWidth="1"/>
    <col min="1786" max="1786" width="8.7109375" style="150" customWidth="1"/>
    <col min="1787" max="1787" width="7.85546875" style="150" customWidth="1"/>
    <col min="1788" max="1788" width="11.42578125" style="150" customWidth="1"/>
    <col min="1789" max="1789" width="7.7109375" style="150" customWidth="1"/>
    <col min="1790" max="1790" width="11.42578125" style="150" customWidth="1"/>
    <col min="1791" max="1793" width="0" style="150" hidden="1" customWidth="1"/>
    <col min="1794" max="1795" width="11.42578125" style="150" customWidth="1"/>
    <col min="1796" max="1796" width="9" style="150" customWidth="1"/>
    <col min="1797" max="1799" width="11.42578125" style="150" customWidth="1"/>
    <col min="1800" max="1800" width="8.7109375" style="150" customWidth="1"/>
    <col min="1801" max="1803" width="11.42578125" style="150" customWidth="1"/>
    <col min="1804" max="1805" width="11.5703125" style="150" bestFit="1" customWidth="1"/>
    <col min="1806" max="1806" width="11.5703125" style="150" customWidth="1"/>
    <col min="1807" max="1807" width="11.42578125" style="150" customWidth="1"/>
    <col min="1808" max="1809" width="11.5703125" style="150" bestFit="1" customWidth="1"/>
    <col min="1810" max="1810" width="11.42578125" style="150" customWidth="1"/>
    <col min="1811" max="1811" width="6" style="150" customWidth="1"/>
    <col min="1812" max="1812" width="2.7109375" style="150" customWidth="1"/>
    <col min="1813" max="1813" width="3.7109375" style="150" customWidth="1"/>
    <col min="1814" max="1814" width="2.85546875" style="150" customWidth="1"/>
    <col min="1815" max="1815" width="18.140625" style="150" customWidth="1"/>
    <col min="1816" max="1816" width="19.85546875" style="150" customWidth="1"/>
    <col min="1817" max="1817" width="12.85546875" style="150" customWidth="1"/>
    <col min="1818" max="1818" width="16.85546875" style="150" customWidth="1"/>
    <col min="1819" max="1819" width="15" style="150" customWidth="1"/>
    <col min="1820" max="1820" width="18" style="150" customWidth="1"/>
    <col min="1821" max="1821" width="18.140625" style="150" customWidth="1"/>
    <col min="1822" max="1822" width="11.42578125" style="150" customWidth="1"/>
    <col min="1823" max="1823" width="15.85546875" style="150" customWidth="1"/>
    <col min="1824" max="1824" width="0" style="150" hidden="1" customWidth="1"/>
    <col min="1825" max="1825" width="0.28515625" style="150" customWidth="1"/>
    <col min="1826" max="1826" width="19" style="150" customWidth="1"/>
    <col min="1827" max="1827" width="20.42578125" style="150" customWidth="1"/>
    <col min="1828" max="1828" width="23.28515625" style="150" customWidth="1"/>
    <col min="1829" max="1829" width="26.140625" style="150" customWidth="1"/>
    <col min="1830" max="1833" width="11.42578125" style="150" customWidth="1"/>
    <col min="1834" max="1992" width="11.42578125" style="150"/>
    <col min="1993" max="1993" width="8" style="150" customWidth="1"/>
    <col min="1994" max="1994" width="29.140625" style="150" customWidth="1"/>
    <col min="1995" max="1995" width="8.140625" style="150" customWidth="1"/>
    <col min="1996" max="1996" width="10.7109375" style="150" customWidth="1"/>
    <col min="1997" max="1997" width="8" style="150" customWidth="1"/>
    <col min="1998" max="1998" width="10.5703125" style="150" customWidth="1"/>
    <col min="1999" max="1999" width="9.5703125" style="150" customWidth="1"/>
    <col min="2000" max="2000" width="8.85546875" style="150" customWidth="1"/>
    <col min="2001" max="2001" width="8.140625" style="150" customWidth="1"/>
    <col min="2002" max="2002" width="9.5703125" style="150" customWidth="1"/>
    <col min="2003" max="2003" width="10.7109375" style="150" customWidth="1"/>
    <col min="2004" max="2004" width="10.28515625" style="150" customWidth="1"/>
    <col min="2005" max="2005" width="8.140625" style="150" customWidth="1"/>
    <col min="2006" max="2006" width="10.7109375" style="150" customWidth="1"/>
    <col min="2007" max="2007" width="8" style="150" customWidth="1"/>
    <col min="2008" max="2008" width="10.140625" style="150" customWidth="1"/>
    <col min="2009" max="2009" width="8.140625" style="150" customWidth="1"/>
    <col min="2010" max="2010" width="10.5703125" style="150" customWidth="1"/>
    <col min="2011" max="2011" width="8.42578125" style="150" customWidth="1"/>
    <col min="2012" max="2012" width="10.42578125" style="150" customWidth="1"/>
    <col min="2013" max="2013" width="8.7109375" style="150" customWidth="1"/>
    <col min="2014" max="2014" width="10.42578125" style="150" customWidth="1"/>
    <col min="2015" max="2024" width="11.42578125" style="150" customWidth="1"/>
    <col min="2025" max="2025" width="7.5703125" style="150" customWidth="1"/>
    <col min="2026" max="2026" width="11.42578125" style="150" customWidth="1"/>
    <col min="2027" max="2027" width="7.5703125" style="150" customWidth="1"/>
    <col min="2028" max="2028" width="11.42578125" style="150" customWidth="1"/>
    <col min="2029" max="2029" width="7.7109375" style="150" customWidth="1"/>
    <col min="2030" max="2030" width="11.42578125" style="150" customWidth="1"/>
    <col min="2031" max="2031" width="7.85546875" style="150" customWidth="1"/>
    <col min="2032" max="2032" width="10.28515625" style="150" customWidth="1"/>
    <col min="2033" max="2033" width="9.42578125" style="150" customWidth="1"/>
    <col min="2034" max="2034" width="9.28515625" style="150" customWidth="1"/>
    <col min="2035" max="2035" width="8.42578125" style="150" customWidth="1"/>
    <col min="2036" max="2036" width="11.42578125" style="150" customWidth="1"/>
    <col min="2037" max="2037" width="9.42578125" style="150" customWidth="1"/>
    <col min="2038" max="2038" width="11.42578125" style="150" customWidth="1"/>
    <col min="2039" max="2039" width="7.7109375" style="150" customWidth="1"/>
    <col min="2040" max="2040" width="11.42578125" style="150" customWidth="1"/>
    <col min="2041" max="2041" width="7.85546875" style="150" customWidth="1"/>
    <col min="2042" max="2042" width="8.7109375" style="150" customWidth="1"/>
    <col min="2043" max="2043" width="7.85546875" style="150" customWidth="1"/>
    <col min="2044" max="2044" width="11.42578125" style="150" customWidth="1"/>
    <col min="2045" max="2045" width="7.7109375" style="150" customWidth="1"/>
    <col min="2046" max="2046" width="11.42578125" style="150" customWidth="1"/>
    <col min="2047" max="2049" width="0" style="150" hidden="1" customWidth="1"/>
    <col min="2050" max="2051" width="11.42578125" style="150" customWidth="1"/>
    <col min="2052" max="2052" width="9" style="150" customWidth="1"/>
    <col min="2053" max="2055" width="11.42578125" style="150" customWidth="1"/>
    <col min="2056" max="2056" width="8.7109375" style="150" customWidth="1"/>
    <col min="2057" max="2059" width="11.42578125" style="150" customWidth="1"/>
    <col min="2060" max="2061" width="11.5703125" style="150" bestFit="1" customWidth="1"/>
    <col min="2062" max="2062" width="11.5703125" style="150" customWidth="1"/>
    <col min="2063" max="2063" width="11.42578125" style="150" customWidth="1"/>
    <col min="2064" max="2065" width="11.5703125" style="150" bestFit="1" customWidth="1"/>
    <col min="2066" max="2066" width="11.42578125" style="150" customWidth="1"/>
    <col min="2067" max="2067" width="6" style="150" customWidth="1"/>
    <col min="2068" max="2068" width="2.7109375" style="150" customWidth="1"/>
    <col min="2069" max="2069" width="3.7109375" style="150" customWidth="1"/>
    <col min="2070" max="2070" width="2.85546875" style="150" customWidth="1"/>
    <col min="2071" max="2071" width="18.140625" style="150" customWidth="1"/>
    <col min="2072" max="2072" width="19.85546875" style="150" customWidth="1"/>
    <col min="2073" max="2073" width="12.85546875" style="150" customWidth="1"/>
    <col min="2074" max="2074" width="16.85546875" style="150" customWidth="1"/>
    <col min="2075" max="2075" width="15" style="150" customWidth="1"/>
    <col min="2076" max="2076" width="18" style="150" customWidth="1"/>
    <col min="2077" max="2077" width="18.140625" style="150" customWidth="1"/>
    <col min="2078" max="2078" width="11.42578125" style="150" customWidth="1"/>
    <col min="2079" max="2079" width="15.85546875" style="150" customWidth="1"/>
    <col min="2080" max="2080" width="0" style="150" hidden="1" customWidth="1"/>
    <col min="2081" max="2081" width="0.28515625" style="150" customWidth="1"/>
    <col min="2082" max="2082" width="19" style="150" customWidth="1"/>
    <col min="2083" max="2083" width="20.42578125" style="150" customWidth="1"/>
    <col min="2084" max="2084" width="23.28515625" style="150" customWidth="1"/>
    <col min="2085" max="2085" width="26.140625" style="150" customWidth="1"/>
    <col min="2086" max="2089" width="11.42578125" style="150" customWidth="1"/>
    <col min="2090" max="2248" width="11.42578125" style="150"/>
    <col min="2249" max="2249" width="8" style="150" customWidth="1"/>
    <col min="2250" max="2250" width="29.140625" style="150" customWidth="1"/>
    <col min="2251" max="2251" width="8.140625" style="150" customWidth="1"/>
    <col min="2252" max="2252" width="10.7109375" style="150" customWidth="1"/>
    <col min="2253" max="2253" width="8" style="150" customWidth="1"/>
    <col min="2254" max="2254" width="10.5703125" style="150" customWidth="1"/>
    <col min="2255" max="2255" width="9.5703125" style="150" customWidth="1"/>
    <col min="2256" max="2256" width="8.85546875" style="150" customWidth="1"/>
    <col min="2257" max="2257" width="8.140625" style="150" customWidth="1"/>
    <col min="2258" max="2258" width="9.5703125" style="150" customWidth="1"/>
    <col min="2259" max="2259" width="10.7109375" style="150" customWidth="1"/>
    <col min="2260" max="2260" width="10.28515625" style="150" customWidth="1"/>
    <col min="2261" max="2261" width="8.140625" style="150" customWidth="1"/>
    <col min="2262" max="2262" width="10.7109375" style="150" customWidth="1"/>
    <col min="2263" max="2263" width="8" style="150" customWidth="1"/>
    <col min="2264" max="2264" width="10.140625" style="150" customWidth="1"/>
    <col min="2265" max="2265" width="8.140625" style="150" customWidth="1"/>
    <col min="2266" max="2266" width="10.5703125" style="150" customWidth="1"/>
    <col min="2267" max="2267" width="8.42578125" style="150" customWidth="1"/>
    <col min="2268" max="2268" width="10.42578125" style="150" customWidth="1"/>
    <col min="2269" max="2269" width="8.7109375" style="150" customWidth="1"/>
    <col min="2270" max="2270" width="10.42578125" style="150" customWidth="1"/>
    <col min="2271" max="2280" width="11.42578125" style="150" customWidth="1"/>
    <col min="2281" max="2281" width="7.5703125" style="150" customWidth="1"/>
    <col min="2282" max="2282" width="11.42578125" style="150" customWidth="1"/>
    <col min="2283" max="2283" width="7.5703125" style="150" customWidth="1"/>
    <col min="2284" max="2284" width="11.42578125" style="150" customWidth="1"/>
    <col min="2285" max="2285" width="7.7109375" style="150" customWidth="1"/>
    <col min="2286" max="2286" width="11.42578125" style="150" customWidth="1"/>
    <col min="2287" max="2287" width="7.85546875" style="150" customWidth="1"/>
    <col min="2288" max="2288" width="10.28515625" style="150" customWidth="1"/>
    <col min="2289" max="2289" width="9.42578125" style="150" customWidth="1"/>
    <col min="2290" max="2290" width="9.28515625" style="150" customWidth="1"/>
    <col min="2291" max="2291" width="8.42578125" style="150" customWidth="1"/>
    <col min="2292" max="2292" width="11.42578125" style="150" customWidth="1"/>
    <col min="2293" max="2293" width="9.42578125" style="150" customWidth="1"/>
    <col min="2294" max="2294" width="11.42578125" style="150" customWidth="1"/>
    <col min="2295" max="2295" width="7.7109375" style="150" customWidth="1"/>
    <col min="2296" max="2296" width="11.42578125" style="150" customWidth="1"/>
    <col min="2297" max="2297" width="7.85546875" style="150" customWidth="1"/>
    <col min="2298" max="2298" width="8.7109375" style="150" customWidth="1"/>
    <col min="2299" max="2299" width="7.85546875" style="150" customWidth="1"/>
    <col min="2300" max="2300" width="11.42578125" style="150" customWidth="1"/>
    <col min="2301" max="2301" width="7.7109375" style="150" customWidth="1"/>
    <col min="2302" max="2302" width="11.42578125" style="150" customWidth="1"/>
    <col min="2303" max="2305" width="0" style="150" hidden="1" customWidth="1"/>
    <col min="2306" max="2307" width="11.42578125" style="150" customWidth="1"/>
    <col min="2308" max="2308" width="9" style="150" customWidth="1"/>
    <col min="2309" max="2311" width="11.42578125" style="150" customWidth="1"/>
    <col min="2312" max="2312" width="8.7109375" style="150" customWidth="1"/>
    <col min="2313" max="2315" width="11.42578125" style="150" customWidth="1"/>
    <col min="2316" max="2317" width="11.5703125" style="150" bestFit="1" customWidth="1"/>
    <col min="2318" max="2318" width="11.5703125" style="150" customWidth="1"/>
    <col min="2319" max="2319" width="11.42578125" style="150" customWidth="1"/>
    <col min="2320" max="2321" width="11.5703125" style="150" bestFit="1" customWidth="1"/>
    <col min="2322" max="2322" width="11.42578125" style="150" customWidth="1"/>
    <col min="2323" max="2323" width="6" style="150" customWidth="1"/>
    <col min="2324" max="2324" width="2.7109375" style="150" customWidth="1"/>
    <col min="2325" max="2325" width="3.7109375" style="150" customWidth="1"/>
    <col min="2326" max="2326" width="2.85546875" style="150" customWidth="1"/>
    <col min="2327" max="2327" width="18.140625" style="150" customWidth="1"/>
    <col min="2328" max="2328" width="19.85546875" style="150" customWidth="1"/>
    <col min="2329" max="2329" width="12.85546875" style="150" customWidth="1"/>
    <col min="2330" max="2330" width="16.85546875" style="150" customWidth="1"/>
    <col min="2331" max="2331" width="15" style="150" customWidth="1"/>
    <col min="2332" max="2332" width="18" style="150" customWidth="1"/>
    <col min="2333" max="2333" width="18.140625" style="150" customWidth="1"/>
    <col min="2334" max="2334" width="11.42578125" style="150" customWidth="1"/>
    <col min="2335" max="2335" width="15.85546875" style="150" customWidth="1"/>
    <col min="2336" max="2336" width="0" style="150" hidden="1" customWidth="1"/>
    <col min="2337" max="2337" width="0.28515625" style="150" customWidth="1"/>
    <col min="2338" max="2338" width="19" style="150" customWidth="1"/>
    <col min="2339" max="2339" width="20.42578125" style="150" customWidth="1"/>
    <col min="2340" max="2340" width="23.28515625" style="150" customWidth="1"/>
    <col min="2341" max="2341" width="26.140625" style="150" customWidth="1"/>
    <col min="2342" max="2345" width="11.42578125" style="150" customWidth="1"/>
    <col min="2346" max="2504" width="11.42578125" style="150"/>
    <col min="2505" max="2505" width="8" style="150" customWidth="1"/>
    <col min="2506" max="2506" width="29.140625" style="150" customWidth="1"/>
    <col min="2507" max="2507" width="8.140625" style="150" customWidth="1"/>
    <col min="2508" max="2508" width="10.7109375" style="150" customWidth="1"/>
    <col min="2509" max="2509" width="8" style="150" customWidth="1"/>
    <col min="2510" max="2510" width="10.5703125" style="150" customWidth="1"/>
    <col min="2511" max="2511" width="9.5703125" style="150" customWidth="1"/>
    <col min="2512" max="2512" width="8.85546875" style="150" customWidth="1"/>
    <col min="2513" max="2513" width="8.140625" style="150" customWidth="1"/>
    <col min="2514" max="2514" width="9.5703125" style="150" customWidth="1"/>
    <col min="2515" max="2515" width="10.7109375" style="150" customWidth="1"/>
    <col min="2516" max="2516" width="10.28515625" style="150" customWidth="1"/>
    <col min="2517" max="2517" width="8.140625" style="150" customWidth="1"/>
    <col min="2518" max="2518" width="10.7109375" style="150" customWidth="1"/>
    <col min="2519" max="2519" width="8" style="150" customWidth="1"/>
    <col min="2520" max="2520" width="10.140625" style="150" customWidth="1"/>
    <col min="2521" max="2521" width="8.140625" style="150" customWidth="1"/>
    <col min="2522" max="2522" width="10.5703125" style="150" customWidth="1"/>
    <col min="2523" max="2523" width="8.42578125" style="150" customWidth="1"/>
    <col min="2524" max="2524" width="10.42578125" style="150" customWidth="1"/>
    <col min="2525" max="2525" width="8.7109375" style="150" customWidth="1"/>
    <col min="2526" max="2526" width="10.42578125" style="150" customWidth="1"/>
    <col min="2527" max="2536" width="11.42578125" style="150" customWidth="1"/>
    <col min="2537" max="2537" width="7.5703125" style="150" customWidth="1"/>
    <col min="2538" max="2538" width="11.42578125" style="150" customWidth="1"/>
    <col min="2539" max="2539" width="7.5703125" style="150" customWidth="1"/>
    <col min="2540" max="2540" width="11.42578125" style="150" customWidth="1"/>
    <col min="2541" max="2541" width="7.7109375" style="150" customWidth="1"/>
    <col min="2542" max="2542" width="11.42578125" style="150" customWidth="1"/>
    <col min="2543" max="2543" width="7.85546875" style="150" customWidth="1"/>
    <col min="2544" max="2544" width="10.28515625" style="150" customWidth="1"/>
    <col min="2545" max="2545" width="9.42578125" style="150" customWidth="1"/>
    <col min="2546" max="2546" width="9.28515625" style="150" customWidth="1"/>
    <col min="2547" max="2547" width="8.42578125" style="150" customWidth="1"/>
    <col min="2548" max="2548" width="11.42578125" style="150" customWidth="1"/>
    <col min="2549" max="2549" width="9.42578125" style="150" customWidth="1"/>
    <col min="2550" max="2550" width="11.42578125" style="150" customWidth="1"/>
    <col min="2551" max="2551" width="7.7109375" style="150" customWidth="1"/>
    <col min="2552" max="2552" width="11.42578125" style="150" customWidth="1"/>
    <col min="2553" max="2553" width="7.85546875" style="150" customWidth="1"/>
    <col min="2554" max="2554" width="8.7109375" style="150" customWidth="1"/>
    <col min="2555" max="2555" width="7.85546875" style="150" customWidth="1"/>
    <col min="2556" max="2556" width="11.42578125" style="150" customWidth="1"/>
    <col min="2557" max="2557" width="7.7109375" style="150" customWidth="1"/>
    <col min="2558" max="2558" width="11.42578125" style="150" customWidth="1"/>
    <col min="2559" max="2561" width="0" style="150" hidden="1" customWidth="1"/>
    <col min="2562" max="2563" width="11.42578125" style="150" customWidth="1"/>
    <col min="2564" max="2564" width="9" style="150" customWidth="1"/>
    <col min="2565" max="2567" width="11.42578125" style="150" customWidth="1"/>
    <col min="2568" max="2568" width="8.7109375" style="150" customWidth="1"/>
    <col min="2569" max="2571" width="11.42578125" style="150" customWidth="1"/>
    <col min="2572" max="2573" width="11.5703125" style="150" bestFit="1" customWidth="1"/>
    <col min="2574" max="2574" width="11.5703125" style="150" customWidth="1"/>
    <col min="2575" max="2575" width="11.42578125" style="150" customWidth="1"/>
    <col min="2576" max="2577" width="11.5703125" style="150" bestFit="1" customWidth="1"/>
    <col min="2578" max="2578" width="11.42578125" style="150" customWidth="1"/>
    <col min="2579" max="2579" width="6" style="150" customWidth="1"/>
    <col min="2580" max="2580" width="2.7109375" style="150" customWidth="1"/>
    <col min="2581" max="2581" width="3.7109375" style="150" customWidth="1"/>
    <col min="2582" max="2582" width="2.85546875" style="150" customWidth="1"/>
    <col min="2583" max="2583" width="18.140625" style="150" customWidth="1"/>
    <col min="2584" max="2584" width="19.85546875" style="150" customWidth="1"/>
    <col min="2585" max="2585" width="12.85546875" style="150" customWidth="1"/>
    <col min="2586" max="2586" width="16.85546875" style="150" customWidth="1"/>
    <col min="2587" max="2587" width="15" style="150" customWidth="1"/>
    <col min="2588" max="2588" width="18" style="150" customWidth="1"/>
    <col min="2589" max="2589" width="18.140625" style="150" customWidth="1"/>
    <col min="2590" max="2590" width="11.42578125" style="150" customWidth="1"/>
    <col min="2591" max="2591" width="15.85546875" style="150" customWidth="1"/>
    <col min="2592" max="2592" width="0" style="150" hidden="1" customWidth="1"/>
    <col min="2593" max="2593" width="0.28515625" style="150" customWidth="1"/>
    <col min="2594" max="2594" width="19" style="150" customWidth="1"/>
    <col min="2595" max="2595" width="20.42578125" style="150" customWidth="1"/>
    <col min="2596" max="2596" width="23.28515625" style="150" customWidth="1"/>
    <col min="2597" max="2597" width="26.140625" style="150" customWidth="1"/>
    <col min="2598" max="2601" width="11.42578125" style="150" customWidth="1"/>
    <col min="2602" max="2760" width="11.42578125" style="150"/>
    <col min="2761" max="2761" width="8" style="150" customWidth="1"/>
    <col min="2762" max="2762" width="29.140625" style="150" customWidth="1"/>
    <col min="2763" max="2763" width="8.140625" style="150" customWidth="1"/>
    <col min="2764" max="2764" width="10.7109375" style="150" customWidth="1"/>
    <col min="2765" max="2765" width="8" style="150" customWidth="1"/>
    <col min="2766" max="2766" width="10.5703125" style="150" customWidth="1"/>
    <col min="2767" max="2767" width="9.5703125" style="150" customWidth="1"/>
    <col min="2768" max="2768" width="8.85546875" style="150" customWidth="1"/>
    <col min="2769" max="2769" width="8.140625" style="150" customWidth="1"/>
    <col min="2770" max="2770" width="9.5703125" style="150" customWidth="1"/>
    <col min="2771" max="2771" width="10.7109375" style="150" customWidth="1"/>
    <col min="2772" max="2772" width="10.28515625" style="150" customWidth="1"/>
    <col min="2773" max="2773" width="8.140625" style="150" customWidth="1"/>
    <col min="2774" max="2774" width="10.7109375" style="150" customWidth="1"/>
    <col min="2775" max="2775" width="8" style="150" customWidth="1"/>
    <col min="2776" max="2776" width="10.140625" style="150" customWidth="1"/>
    <col min="2777" max="2777" width="8.140625" style="150" customWidth="1"/>
    <col min="2778" max="2778" width="10.5703125" style="150" customWidth="1"/>
    <col min="2779" max="2779" width="8.42578125" style="150" customWidth="1"/>
    <col min="2780" max="2780" width="10.42578125" style="150" customWidth="1"/>
    <col min="2781" max="2781" width="8.7109375" style="150" customWidth="1"/>
    <col min="2782" max="2782" width="10.42578125" style="150" customWidth="1"/>
    <col min="2783" max="2792" width="11.42578125" style="150" customWidth="1"/>
    <col min="2793" max="2793" width="7.5703125" style="150" customWidth="1"/>
    <col min="2794" max="2794" width="11.42578125" style="150" customWidth="1"/>
    <col min="2795" max="2795" width="7.5703125" style="150" customWidth="1"/>
    <col min="2796" max="2796" width="11.42578125" style="150" customWidth="1"/>
    <col min="2797" max="2797" width="7.7109375" style="150" customWidth="1"/>
    <col min="2798" max="2798" width="11.42578125" style="150" customWidth="1"/>
    <col min="2799" max="2799" width="7.85546875" style="150" customWidth="1"/>
    <col min="2800" max="2800" width="10.28515625" style="150" customWidth="1"/>
    <col min="2801" max="2801" width="9.42578125" style="150" customWidth="1"/>
    <col min="2802" max="2802" width="9.28515625" style="150" customWidth="1"/>
    <col min="2803" max="2803" width="8.42578125" style="150" customWidth="1"/>
    <col min="2804" max="2804" width="11.42578125" style="150" customWidth="1"/>
    <col min="2805" max="2805" width="9.42578125" style="150" customWidth="1"/>
    <col min="2806" max="2806" width="11.42578125" style="150" customWidth="1"/>
    <col min="2807" max="2807" width="7.7109375" style="150" customWidth="1"/>
    <col min="2808" max="2808" width="11.42578125" style="150" customWidth="1"/>
    <col min="2809" max="2809" width="7.85546875" style="150" customWidth="1"/>
    <col min="2810" max="2810" width="8.7109375" style="150" customWidth="1"/>
    <col min="2811" max="2811" width="7.85546875" style="150" customWidth="1"/>
    <col min="2812" max="2812" width="11.42578125" style="150" customWidth="1"/>
    <col min="2813" max="2813" width="7.7109375" style="150" customWidth="1"/>
    <col min="2814" max="2814" width="11.42578125" style="150" customWidth="1"/>
    <col min="2815" max="2817" width="0" style="150" hidden="1" customWidth="1"/>
    <col min="2818" max="2819" width="11.42578125" style="150" customWidth="1"/>
    <col min="2820" max="2820" width="9" style="150" customWidth="1"/>
    <col min="2821" max="2823" width="11.42578125" style="150" customWidth="1"/>
    <col min="2824" max="2824" width="8.7109375" style="150" customWidth="1"/>
    <col min="2825" max="2827" width="11.42578125" style="150" customWidth="1"/>
    <col min="2828" max="2829" width="11.5703125" style="150" bestFit="1" customWidth="1"/>
    <col min="2830" max="2830" width="11.5703125" style="150" customWidth="1"/>
    <col min="2831" max="2831" width="11.42578125" style="150" customWidth="1"/>
    <col min="2832" max="2833" width="11.5703125" style="150" bestFit="1" customWidth="1"/>
    <col min="2834" max="2834" width="11.42578125" style="150" customWidth="1"/>
    <col min="2835" max="2835" width="6" style="150" customWidth="1"/>
    <col min="2836" max="2836" width="2.7109375" style="150" customWidth="1"/>
    <col min="2837" max="2837" width="3.7109375" style="150" customWidth="1"/>
    <col min="2838" max="2838" width="2.85546875" style="150" customWidth="1"/>
    <col min="2839" max="2839" width="18.140625" style="150" customWidth="1"/>
    <col min="2840" max="2840" width="19.85546875" style="150" customWidth="1"/>
    <col min="2841" max="2841" width="12.85546875" style="150" customWidth="1"/>
    <col min="2842" max="2842" width="16.85546875" style="150" customWidth="1"/>
    <col min="2843" max="2843" width="15" style="150" customWidth="1"/>
    <col min="2844" max="2844" width="18" style="150" customWidth="1"/>
    <col min="2845" max="2845" width="18.140625" style="150" customWidth="1"/>
    <col min="2846" max="2846" width="11.42578125" style="150" customWidth="1"/>
    <col min="2847" max="2847" width="15.85546875" style="150" customWidth="1"/>
    <col min="2848" max="2848" width="0" style="150" hidden="1" customWidth="1"/>
    <col min="2849" max="2849" width="0.28515625" style="150" customWidth="1"/>
    <col min="2850" max="2850" width="19" style="150" customWidth="1"/>
    <col min="2851" max="2851" width="20.42578125" style="150" customWidth="1"/>
    <col min="2852" max="2852" width="23.28515625" style="150" customWidth="1"/>
    <col min="2853" max="2853" width="26.140625" style="150" customWidth="1"/>
    <col min="2854" max="2857" width="11.42578125" style="150" customWidth="1"/>
    <col min="2858" max="3016" width="11.42578125" style="150"/>
    <col min="3017" max="3017" width="8" style="150" customWidth="1"/>
    <col min="3018" max="3018" width="29.140625" style="150" customWidth="1"/>
    <col min="3019" max="3019" width="8.140625" style="150" customWidth="1"/>
    <col min="3020" max="3020" width="10.7109375" style="150" customWidth="1"/>
    <col min="3021" max="3021" width="8" style="150" customWidth="1"/>
    <col min="3022" max="3022" width="10.5703125" style="150" customWidth="1"/>
    <col min="3023" max="3023" width="9.5703125" style="150" customWidth="1"/>
    <col min="3024" max="3024" width="8.85546875" style="150" customWidth="1"/>
    <col min="3025" max="3025" width="8.140625" style="150" customWidth="1"/>
    <col min="3026" max="3026" width="9.5703125" style="150" customWidth="1"/>
    <col min="3027" max="3027" width="10.7109375" style="150" customWidth="1"/>
    <col min="3028" max="3028" width="10.28515625" style="150" customWidth="1"/>
    <col min="3029" max="3029" width="8.140625" style="150" customWidth="1"/>
    <col min="3030" max="3030" width="10.7109375" style="150" customWidth="1"/>
    <col min="3031" max="3031" width="8" style="150" customWidth="1"/>
    <col min="3032" max="3032" width="10.140625" style="150" customWidth="1"/>
    <col min="3033" max="3033" width="8.140625" style="150" customWidth="1"/>
    <col min="3034" max="3034" width="10.5703125" style="150" customWidth="1"/>
    <col min="3035" max="3035" width="8.42578125" style="150" customWidth="1"/>
    <col min="3036" max="3036" width="10.42578125" style="150" customWidth="1"/>
    <col min="3037" max="3037" width="8.7109375" style="150" customWidth="1"/>
    <col min="3038" max="3038" width="10.42578125" style="150" customWidth="1"/>
    <col min="3039" max="3048" width="11.42578125" style="150" customWidth="1"/>
    <col min="3049" max="3049" width="7.5703125" style="150" customWidth="1"/>
    <col min="3050" max="3050" width="11.42578125" style="150" customWidth="1"/>
    <col min="3051" max="3051" width="7.5703125" style="150" customWidth="1"/>
    <col min="3052" max="3052" width="11.42578125" style="150" customWidth="1"/>
    <col min="3053" max="3053" width="7.7109375" style="150" customWidth="1"/>
    <col min="3054" max="3054" width="11.42578125" style="150" customWidth="1"/>
    <col min="3055" max="3055" width="7.85546875" style="150" customWidth="1"/>
    <col min="3056" max="3056" width="10.28515625" style="150" customWidth="1"/>
    <col min="3057" max="3057" width="9.42578125" style="150" customWidth="1"/>
    <col min="3058" max="3058" width="9.28515625" style="150" customWidth="1"/>
    <col min="3059" max="3059" width="8.42578125" style="150" customWidth="1"/>
    <col min="3060" max="3060" width="11.42578125" style="150" customWidth="1"/>
    <col min="3061" max="3061" width="9.42578125" style="150" customWidth="1"/>
    <col min="3062" max="3062" width="11.42578125" style="150" customWidth="1"/>
    <col min="3063" max="3063" width="7.7109375" style="150" customWidth="1"/>
    <col min="3064" max="3064" width="11.42578125" style="150" customWidth="1"/>
    <col min="3065" max="3065" width="7.85546875" style="150" customWidth="1"/>
    <col min="3066" max="3066" width="8.7109375" style="150" customWidth="1"/>
    <col min="3067" max="3067" width="7.85546875" style="150" customWidth="1"/>
    <col min="3068" max="3068" width="11.42578125" style="150" customWidth="1"/>
    <col min="3069" max="3069" width="7.7109375" style="150" customWidth="1"/>
    <col min="3070" max="3070" width="11.42578125" style="150" customWidth="1"/>
    <col min="3071" max="3073" width="0" style="150" hidden="1" customWidth="1"/>
    <col min="3074" max="3075" width="11.42578125" style="150" customWidth="1"/>
    <col min="3076" max="3076" width="9" style="150" customWidth="1"/>
    <col min="3077" max="3079" width="11.42578125" style="150" customWidth="1"/>
    <col min="3080" max="3080" width="8.7109375" style="150" customWidth="1"/>
    <col min="3081" max="3083" width="11.42578125" style="150" customWidth="1"/>
    <col min="3084" max="3085" width="11.5703125" style="150" bestFit="1" customWidth="1"/>
    <col min="3086" max="3086" width="11.5703125" style="150" customWidth="1"/>
    <col min="3087" max="3087" width="11.42578125" style="150" customWidth="1"/>
    <col min="3088" max="3089" width="11.5703125" style="150" bestFit="1" customWidth="1"/>
    <col min="3090" max="3090" width="11.42578125" style="150" customWidth="1"/>
    <col min="3091" max="3091" width="6" style="150" customWidth="1"/>
    <col min="3092" max="3092" width="2.7109375" style="150" customWidth="1"/>
    <col min="3093" max="3093" width="3.7109375" style="150" customWidth="1"/>
    <col min="3094" max="3094" width="2.85546875" style="150" customWidth="1"/>
    <col min="3095" max="3095" width="18.140625" style="150" customWidth="1"/>
    <col min="3096" max="3096" width="19.85546875" style="150" customWidth="1"/>
    <col min="3097" max="3097" width="12.85546875" style="150" customWidth="1"/>
    <col min="3098" max="3098" width="16.85546875" style="150" customWidth="1"/>
    <col min="3099" max="3099" width="15" style="150" customWidth="1"/>
    <col min="3100" max="3100" width="18" style="150" customWidth="1"/>
    <col min="3101" max="3101" width="18.140625" style="150" customWidth="1"/>
    <col min="3102" max="3102" width="11.42578125" style="150" customWidth="1"/>
    <col min="3103" max="3103" width="15.85546875" style="150" customWidth="1"/>
    <col min="3104" max="3104" width="0" style="150" hidden="1" customWidth="1"/>
    <col min="3105" max="3105" width="0.28515625" style="150" customWidth="1"/>
    <col min="3106" max="3106" width="19" style="150" customWidth="1"/>
    <col min="3107" max="3107" width="20.42578125" style="150" customWidth="1"/>
    <col min="3108" max="3108" width="23.28515625" style="150" customWidth="1"/>
    <col min="3109" max="3109" width="26.140625" style="150" customWidth="1"/>
    <col min="3110" max="3113" width="11.42578125" style="150" customWidth="1"/>
    <col min="3114" max="3272" width="11.42578125" style="150"/>
    <col min="3273" max="3273" width="8" style="150" customWidth="1"/>
    <col min="3274" max="3274" width="29.140625" style="150" customWidth="1"/>
    <col min="3275" max="3275" width="8.140625" style="150" customWidth="1"/>
    <col min="3276" max="3276" width="10.7109375" style="150" customWidth="1"/>
    <col min="3277" max="3277" width="8" style="150" customWidth="1"/>
    <col min="3278" max="3278" width="10.5703125" style="150" customWidth="1"/>
    <col min="3279" max="3279" width="9.5703125" style="150" customWidth="1"/>
    <col min="3280" max="3280" width="8.85546875" style="150" customWidth="1"/>
    <col min="3281" max="3281" width="8.140625" style="150" customWidth="1"/>
    <col min="3282" max="3282" width="9.5703125" style="150" customWidth="1"/>
    <col min="3283" max="3283" width="10.7109375" style="150" customWidth="1"/>
    <col min="3284" max="3284" width="10.28515625" style="150" customWidth="1"/>
    <col min="3285" max="3285" width="8.140625" style="150" customWidth="1"/>
    <col min="3286" max="3286" width="10.7109375" style="150" customWidth="1"/>
    <col min="3287" max="3287" width="8" style="150" customWidth="1"/>
    <col min="3288" max="3288" width="10.140625" style="150" customWidth="1"/>
    <col min="3289" max="3289" width="8.140625" style="150" customWidth="1"/>
    <col min="3290" max="3290" width="10.5703125" style="150" customWidth="1"/>
    <col min="3291" max="3291" width="8.42578125" style="150" customWidth="1"/>
    <col min="3292" max="3292" width="10.42578125" style="150" customWidth="1"/>
    <col min="3293" max="3293" width="8.7109375" style="150" customWidth="1"/>
    <col min="3294" max="3294" width="10.42578125" style="150" customWidth="1"/>
    <col min="3295" max="3304" width="11.42578125" style="150" customWidth="1"/>
    <col min="3305" max="3305" width="7.5703125" style="150" customWidth="1"/>
    <col min="3306" max="3306" width="11.42578125" style="150" customWidth="1"/>
    <col min="3307" max="3307" width="7.5703125" style="150" customWidth="1"/>
    <col min="3308" max="3308" width="11.42578125" style="150" customWidth="1"/>
    <col min="3309" max="3309" width="7.7109375" style="150" customWidth="1"/>
    <col min="3310" max="3310" width="11.42578125" style="150" customWidth="1"/>
    <col min="3311" max="3311" width="7.85546875" style="150" customWidth="1"/>
    <col min="3312" max="3312" width="10.28515625" style="150" customWidth="1"/>
    <col min="3313" max="3313" width="9.42578125" style="150" customWidth="1"/>
    <col min="3314" max="3314" width="9.28515625" style="150" customWidth="1"/>
    <col min="3315" max="3315" width="8.42578125" style="150" customWidth="1"/>
    <col min="3316" max="3316" width="11.42578125" style="150" customWidth="1"/>
    <col min="3317" max="3317" width="9.42578125" style="150" customWidth="1"/>
    <col min="3318" max="3318" width="11.42578125" style="150" customWidth="1"/>
    <col min="3319" max="3319" width="7.7109375" style="150" customWidth="1"/>
    <col min="3320" max="3320" width="11.42578125" style="150" customWidth="1"/>
    <col min="3321" max="3321" width="7.85546875" style="150" customWidth="1"/>
    <col min="3322" max="3322" width="8.7109375" style="150" customWidth="1"/>
    <col min="3323" max="3323" width="7.85546875" style="150" customWidth="1"/>
    <col min="3324" max="3324" width="11.42578125" style="150" customWidth="1"/>
    <col min="3325" max="3325" width="7.7109375" style="150" customWidth="1"/>
    <col min="3326" max="3326" width="11.42578125" style="150" customWidth="1"/>
    <col min="3327" max="3329" width="0" style="150" hidden="1" customWidth="1"/>
    <col min="3330" max="3331" width="11.42578125" style="150" customWidth="1"/>
    <col min="3332" max="3332" width="9" style="150" customWidth="1"/>
    <col min="3333" max="3335" width="11.42578125" style="150" customWidth="1"/>
    <col min="3336" max="3336" width="8.7109375" style="150" customWidth="1"/>
    <col min="3337" max="3339" width="11.42578125" style="150" customWidth="1"/>
    <col min="3340" max="3341" width="11.5703125" style="150" bestFit="1" customWidth="1"/>
    <col min="3342" max="3342" width="11.5703125" style="150" customWidth="1"/>
    <col min="3343" max="3343" width="11.42578125" style="150" customWidth="1"/>
    <col min="3344" max="3345" width="11.5703125" style="150" bestFit="1" customWidth="1"/>
    <col min="3346" max="3346" width="11.42578125" style="150" customWidth="1"/>
    <col min="3347" max="3347" width="6" style="150" customWidth="1"/>
    <col min="3348" max="3348" width="2.7109375" style="150" customWidth="1"/>
    <col min="3349" max="3349" width="3.7109375" style="150" customWidth="1"/>
    <col min="3350" max="3350" width="2.85546875" style="150" customWidth="1"/>
    <col min="3351" max="3351" width="18.140625" style="150" customWidth="1"/>
    <col min="3352" max="3352" width="19.85546875" style="150" customWidth="1"/>
    <col min="3353" max="3353" width="12.85546875" style="150" customWidth="1"/>
    <col min="3354" max="3354" width="16.85546875" style="150" customWidth="1"/>
    <col min="3355" max="3355" width="15" style="150" customWidth="1"/>
    <col min="3356" max="3356" width="18" style="150" customWidth="1"/>
    <col min="3357" max="3357" width="18.140625" style="150" customWidth="1"/>
    <col min="3358" max="3358" width="11.42578125" style="150" customWidth="1"/>
    <col min="3359" max="3359" width="15.85546875" style="150" customWidth="1"/>
    <col min="3360" max="3360" width="0" style="150" hidden="1" customWidth="1"/>
    <col min="3361" max="3361" width="0.28515625" style="150" customWidth="1"/>
    <col min="3362" max="3362" width="19" style="150" customWidth="1"/>
    <col min="3363" max="3363" width="20.42578125" style="150" customWidth="1"/>
    <col min="3364" max="3364" width="23.28515625" style="150" customWidth="1"/>
    <col min="3365" max="3365" width="26.140625" style="150" customWidth="1"/>
    <col min="3366" max="3369" width="11.42578125" style="150" customWidth="1"/>
    <col min="3370" max="3528" width="11.42578125" style="150"/>
    <col min="3529" max="3529" width="8" style="150" customWidth="1"/>
    <col min="3530" max="3530" width="29.140625" style="150" customWidth="1"/>
    <col min="3531" max="3531" width="8.140625" style="150" customWidth="1"/>
    <col min="3532" max="3532" width="10.7109375" style="150" customWidth="1"/>
    <col min="3533" max="3533" width="8" style="150" customWidth="1"/>
    <col min="3534" max="3534" width="10.5703125" style="150" customWidth="1"/>
    <col min="3535" max="3535" width="9.5703125" style="150" customWidth="1"/>
    <col min="3536" max="3536" width="8.85546875" style="150" customWidth="1"/>
    <col min="3537" max="3537" width="8.140625" style="150" customWidth="1"/>
    <col min="3538" max="3538" width="9.5703125" style="150" customWidth="1"/>
    <col min="3539" max="3539" width="10.7109375" style="150" customWidth="1"/>
    <col min="3540" max="3540" width="10.28515625" style="150" customWidth="1"/>
    <col min="3541" max="3541" width="8.140625" style="150" customWidth="1"/>
    <col min="3542" max="3542" width="10.7109375" style="150" customWidth="1"/>
    <col min="3543" max="3543" width="8" style="150" customWidth="1"/>
    <col min="3544" max="3544" width="10.140625" style="150" customWidth="1"/>
    <col min="3545" max="3545" width="8.140625" style="150" customWidth="1"/>
    <col min="3546" max="3546" width="10.5703125" style="150" customWidth="1"/>
    <col min="3547" max="3547" width="8.42578125" style="150" customWidth="1"/>
    <col min="3548" max="3548" width="10.42578125" style="150" customWidth="1"/>
    <col min="3549" max="3549" width="8.7109375" style="150" customWidth="1"/>
    <col min="3550" max="3550" width="10.42578125" style="150" customWidth="1"/>
    <col min="3551" max="3560" width="11.42578125" style="150" customWidth="1"/>
    <col min="3561" max="3561" width="7.5703125" style="150" customWidth="1"/>
    <col min="3562" max="3562" width="11.42578125" style="150" customWidth="1"/>
    <col min="3563" max="3563" width="7.5703125" style="150" customWidth="1"/>
    <col min="3564" max="3564" width="11.42578125" style="150" customWidth="1"/>
    <col min="3565" max="3565" width="7.7109375" style="150" customWidth="1"/>
    <col min="3566" max="3566" width="11.42578125" style="150" customWidth="1"/>
    <col min="3567" max="3567" width="7.85546875" style="150" customWidth="1"/>
    <col min="3568" max="3568" width="10.28515625" style="150" customWidth="1"/>
    <col min="3569" max="3569" width="9.42578125" style="150" customWidth="1"/>
    <col min="3570" max="3570" width="9.28515625" style="150" customWidth="1"/>
    <col min="3571" max="3571" width="8.42578125" style="150" customWidth="1"/>
    <col min="3572" max="3572" width="11.42578125" style="150" customWidth="1"/>
    <col min="3573" max="3573" width="9.42578125" style="150" customWidth="1"/>
    <col min="3574" max="3574" width="11.42578125" style="150" customWidth="1"/>
    <col min="3575" max="3575" width="7.7109375" style="150" customWidth="1"/>
    <col min="3576" max="3576" width="11.42578125" style="150" customWidth="1"/>
    <col min="3577" max="3577" width="7.85546875" style="150" customWidth="1"/>
    <col min="3578" max="3578" width="8.7109375" style="150" customWidth="1"/>
    <col min="3579" max="3579" width="7.85546875" style="150" customWidth="1"/>
    <col min="3580" max="3580" width="11.42578125" style="150" customWidth="1"/>
    <col min="3581" max="3581" width="7.7109375" style="150" customWidth="1"/>
    <col min="3582" max="3582" width="11.42578125" style="150" customWidth="1"/>
    <col min="3583" max="3585" width="0" style="150" hidden="1" customWidth="1"/>
    <col min="3586" max="3587" width="11.42578125" style="150" customWidth="1"/>
    <col min="3588" max="3588" width="9" style="150" customWidth="1"/>
    <col min="3589" max="3591" width="11.42578125" style="150" customWidth="1"/>
    <col min="3592" max="3592" width="8.7109375" style="150" customWidth="1"/>
    <col min="3593" max="3595" width="11.42578125" style="150" customWidth="1"/>
    <col min="3596" max="3597" width="11.5703125" style="150" bestFit="1" customWidth="1"/>
    <col min="3598" max="3598" width="11.5703125" style="150" customWidth="1"/>
    <col min="3599" max="3599" width="11.42578125" style="150" customWidth="1"/>
    <col min="3600" max="3601" width="11.5703125" style="150" bestFit="1" customWidth="1"/>
    <col min="3602" max="3602" width="11.42578125" style="150" customWidth="1"/>
    <col min="3603" max="3603" width="6" style="150" customWidth="1"/>
    <col min="3604" max="3604" width="2.7109375" style="150" customWidth="1"/>
    <col min="3605" max="3605" width="3.7109375" style="150" customWidth="1"/>
    <col min="3606" max="3606" width="2.85546875" style="150" customWidth="1"/>
    <col min="3607" max="3607" width="18.140625" style="150" customWidth="1"/>
    <col min="3608" max="3608" width="19.85546875" style="150" customWidth="1"/>
    <col min="3609" max="3609" width="12.85546875" style="150" customWidth="1"/>
    <col min="3610" max="3610" width="16.85546875" style="150" customWidth="1"/>
    <col min="3611" max="3611" width="15" style="150" customWidth="1"/>
    <col min="3612" max="3612" width="18" style="150" customWidth="1"/>
    <col min="3613" max="3613" width="18.140625" style="150" customWidth="1"/>
    <col min="3614" max="3614" width="11.42578125" style="150" customWidth="1"/>
    <col min="3615" max="3615" width="15.85546875" style="150" customWidth="1"/>
    <col min="3616" max="3616" width="0" style="150" hidden="1" customWidth="1"/>
    <col min="3617" max="3617" width="0.28515625" style="150" customWidth="1"/>
    <col min="3618" max="3618" width="19" style="150" customWidth="1"/>
    <col min="3619" max="3619" width="20.42578125" style="150" customWidth="1"/>
    <col min="3620" max="3620" width="23.28515625" style="150" customWidth="1"/>
    <col min="3621" max="3621" width="26.140625" style="150" customWidth="1"/>
    <col min="3622" max="3625" width="11.42578125" style="150" customWidth="1"/>
    <col min="3626" max="3784" width="11.42578125" style="150"/>
    <col min="3785" max="3785" width="8" style="150" customWidth="1"/>
    <col min="3786" max="3786" width="29.140625" style="150" customWidth="1"/>
    <col min="3787" max="3787" width="8.140625" style="150" customWidth="1"/>
    <col min="3788" max="3788" width="10.7109375" style="150" customWidth="1"/>
    <col min="3789" max="3789" width="8" style="150" customWidth="1"/>
    <col min="3790" max="3790" width="10.5703125" style="150" customWidth="1"/>
    <col min="3791" max="3791" width="9.5703125" style="150" customWidth="1"/>
    <col min="3792" max="3792" width="8.85546875" style="150" customWidth="1"/>
    <col min="3793" max="3793" width="8.140625" style="150" customWidth="1"/>
    <col min="3794" max="3794" width="9.5703125" style="150" customWidth="1"/>
    <col min="3795" max="3795" width="10.7109375" style="150" customWidth="1"/>
    <col min="3796" max="3796" width="10.28515625" style="150" customWidth="1"/>
    <col min="3797" max="3797" width="8.140625" style="150" customWidth="1"/>
    <col min="3798" max="3798" width="10.7109375" style="150" customWidth="1"/>
    <col min="3799" max="3799" width="8" style="150" customWidth="1"/>
    <col min="3800" max="3800" width="10.140625" style="150" customWidth="1"/>
    <col min="3801" max="3801" width="8.140625" style="150" customWidth="1"/>
    <col min="3802" max="3802" width="10.5703125" style="150" customWidth="1"/>
    <col min="3803" max="3803" width="8.42578125" style="150" customWidth="1"/>
    <col min="3804" max="3804" width="10.42578125" style="150" customWidth="1"/>
    <col min="3805" max="3805" width="8.7109375" style="150" customWidth="1"/>
    <col min="3806" max="3806" width="10.42578125" style="150" customWidth="1"/>
    <col min="3807" max="3816" width="11.42578125" style="150" customWidth="1"/>
    <col min="3817" max="3817" width="7.5703125" style="150" customWidth="1"/>
    <col min="3818" max="3818" width="11.42578125" style="150" customWidth="1"/>
    <col min="3819" max="3819" width="7.5703125" style="150" customWidth="1"/>
    <col min="3820" max="3820" width="11.42578125" style="150" customWidth="1"/>
    <col min="3821" max="3821" width="7.7109375" style="150" customWidth="1"/>
    <col min="3822" max="3822" width="11.42578125" style="150" customWidth="1"/>
    <col min="3823" max="3823" width="7.85546875" style="150" customWidth="1"/>
    <col min="3824" max="3824" width="10.28515625" style="150" customWidth="1"/>
    <col min="3825" max="3825" width="9.42578125" style="150" customWidth="1"/>
    <col min="3826" max="3826" width="9.28515625" style="150" customWidth="1"/>
    <col min="3827" max="3827" width="8.42578125" style="150" customWidth="1"/>
    <col min="3828" max="3828" width="11.42578125" style="150" customWidth="1"/>
    <col min="3829" max="3829" width="9.42578125" style="150" customWidth="1"/>
    <col min="3830" max="3830" width="11.42578125" style="150" customWidth="1"/>
    <col min="3831" max="3831" width="7.7109375" style="150" customWidth="1"/>
    <col min="3832" max="3832" width="11.42578125" style="150" customWidth="1"/>
    <col min="3833" max="3833" width="7.85546875" style="150" customWidth="1"/>
    <col min="3834" max="3834" width="8.7109375" style="150" customWidth="1"/>
    <col min="3835" max="3835" width="7.85546875" style="150" customWidth="1"/>
    <col min="3836" max="3836" width="11.42578125" style="150" customWidth="1"/>
    <col min="3837" max="3837" width="7.7109375" style="150" customWidth="1"/>
    <col min="3838" max="3838" width="11.42578125" style="150" customWidth="1"/>
    <col min="3839" max="3841" width="0" style="150" hidden="1" customWidth="1"/>
    <col min="3842" max="3843" width="11.42578125" style="150" customWidth="1"/>
    <col min="3844" max="3844" width="9" style="150" customWidth="1"/>
    <col min="3845" max="3847" width="11.42578125" style="150" customWidth="1"/>
    <col min="3848" max="3848" width="8.7109375" style="150" customWidth="1"/>
    <col min="3849" max="3851" width="11.42578125" style="150" customWidth="1"/>
    <col min="3852" max="3853" width="11.5703125" style="150" bestFit="1" customWidth="1"/>
    <col min="3854" max="3854" width="11.5703125" style="150" customWidth="1"/>
    <col min="3855" max="3855" width="11.42578125" style="150" customWidth="1"/>
    <col min="3856" max="3857" width="11.5703125" style="150" bestFit="1" customWidth="1"/>
    <col min="3858" max="3858" width="11.42578125" style="150" customWidth="1"/>
    <col min="3859" max="3859" width="6" style="150" customWidth="1"/>
    <col min="3860" max="3860" width="2.7109375" style="150" customWidth="1"/>
    <col min="3861" max="3861" width="3.7109375" style="150" customWidth="1"/>
    <col min="3862" max="3862" width="2.85546875" style="150" customWidth="1"/>
    <col min="3863" max="3863" width="18.140625" style="150" customWidth="1"/>
    <col min="3864" max="3864" width="19.85546875" style="150" customWidth="1"/>
    <col min="3865" max="3865" width="12.85546875" style="150" customWidth="1"/>
    <col min="3866" max="3866" width="16.85546875" style="150" customWidth="1"/>
    <col min="3867" max="3867" width="15" style="150" customWidth="1"/>
    <col min="3868" max="3868" width="18" style="150" customWidth="1"/>
    <col min="3869" max="3869" width="18.140625" style="150" customWidth="1"/>
    <col min="3870" max="3870" width="11.42578125" style="150" customWidth="1"/>
    <col min="3871" max="3871" width="15.85546875" style="150" customWidth="1"/>
    <col min="3872" max="3872" width="0" style="150" hidden="1" customWidth="1"/>
    <col min="3873" max="3873" width="0.28515625" style="150" customWidth="1"/>
    <col min="3874" max="3874" width="19" style="150" customWidth="1"/>
    <col min="3875" max="3875" width="20.42578125" style="150" customWidth="1"/>
    <col min="3876" max="3876" width="23.28515625" style="150" customWidth="1"/>
    <col min="3877" max="3877" width="26.140625" style="150" customWidth="1"/>
    <col min="3878" max="3881" width="11.42578125" style="150" customWidth="1"/>
    <col min="3882" max="4040" width="11.42578125" style="150"/>
    <col min="4041" max="4041" width="8" style="150" customWidth="1"/>
    <col min="4042" max="4042" width="29.140625" style="150" customWidth="1"/>
    <col min="4043" max="4043" width="8.140625" style="150" customWidth="1"/>
    <col min="4044" max="4044" width="10.7109375" style="150" customWidth="1"/>
    <col min="4045" max="4045" width="8" style="150" customWidth="1"/>
    <col min="4046" max="4046" width="10.5703125" style="150" customWidth="1"/>
    <col min="4047" max="4047" width="9.5703125" style="150" customWidth="1"/>
    <col min="4048" max="4048" width="8.85546875" style="150" customWidth="1"/>
    <col min="4049" max="4049" width="8.140625" style="150" customWidth="1"/>
    <col min="4050" max="4050" width="9.5703125" style="150" customWidth="1"/>
    <col min="4051" max="4051" width="10.7109375" style="150" customWidth="1"/>
    <col min="4052" max="4052" width="10.28515625" style="150" customWidth="1"/>
    <col min="4053" max="4053" width="8.140625" style="150" customWidth="1"/>
    <col min="4054" max="4054" width="10.7109375" style="150" customWidth="1"/>
    <col min="4055" max="4055" width="8" style="150" customWidth="1"/>
    <col min="4056" max="4056" width="10.140625" style="150" customWidth="1"/>
    <col min="4057" max="4057" width="8.140625" style="150" customWidth="1"/>
    <col min="4058" max="4058" width="10.5703125" style="150" customWidth="1"/>
    <col min="4059" max="4059" width="8.42578125" style="150" customWidth="1"/>
    <col min="4060" max="4060" width="10.42578125" style="150" customWidth="1"/>
    <col min="4061" max="4061" width="8.7109375" style="150" customWidth="1"/>
    <col min="4062" max="4062" width="10.42578125" style="150" customWidth="1"/>
    <col min="4063" max="4072" width="11.42578125" style="150" customWidth="1"/>
    <col min="4073" max="4073" width="7.5703125" style="150" customWidth="1"/>
    <col min="4074" max="4074" width="11.42578125" style="150" customWidth="1"/>
    <col min="4075" max="4075" width="7.5703125" style="150" customWidth="1"/>
    <col min="4076" max="4076" width="11.42578125" style="150" customWidth="1"/>
    <col min="4077" max="4077" width="7.7109375" style="150" customWidth="1"/>
    <col min="4078" max="4078" width="11.42578125" style="150" customWidth="1"/>
    <col min="4079" max="4079" width="7.85546875" style="150" customWidth="1"/>
    <col min="4080" max="4080" width="10.28515625" style="150" customWidth="1"/>
    <col min="4081" max="4081" width="9.42578125" style="150" customWidth="1"/>
    <col min="4082" max="4082" width="9.28515625" style="150" customWidth="1"/>
    <col min="4083" max="4083" width="8.42578125" style="150" customWidth="1"/>
    <col min="4084" max="4084" width="11.42578125" style="150" customWidth="1"/>
    <col min="4085" max="4085" width="9.42578125" style="150" customWidth="1"/>
    <col min="4086" max="4086" width="11.42578125" style="150" customWidth="1"/>
    <col min="4087" max="4087" width="7.7109375" style="150" customWidth="1"/>
    <col min="4088" max="4088" width="11.42578125" style="150" customWidth="1"/>
    <col min="4089" max="4089" width="7.85546875" style="150" customWidth="1"/>
    <col min="4090" max="4090" width="8.7109375" style="150" customWidth="1"/>
    <col min="4091" max="4091" width="7.85546875" style="150" customWidth="1"/>
    <col min="4092" max="4092" width="11.42578125" style="150" customWidth="1"/>
    <col min="4093" max="4093" width="7.7109375" style="150" customWidth="1"/>
    <col min="4094" max="4094" width="11.42578125" style="150" customWidth="1"/>
    <col min="4095" max="4097" width="0" style="150" hidden="1" customWidth="1"/>
    <col min="4098" max="4099" width="11.42578125" style="150" customWidth="1"/>
    <col min="4100" max="4100" width="9" style="150" customWidth="1"/>
    <col min="4101" max="4103" width="11.42578125" style="150" customWidth="1"/>
    <col min="4104" max="4104" width="8.7109375" style="150" customWidth="1"/>
    <col min="4105" max="4107" width="11.42578125" style="150" customWidth="1"/>
    <col min="4108" max="4109" width="11.5703125" style="150" bestFit="1" customWidth="1"/>
    <col min="4110" max="4110" width="11.5703125" style="150" customWidth="1"/>
    <col min="4111" max="4111" width="11.42578125" style="150" customWidth="1"/>
    <col min="4112" max="4113" width="11.5703125" style="150" bestFit="1" customWidth="1"/>
    <col min="4114" max="4114" width="11.42578125" style="150" customWidth="1"/>
    <col min="4115" max="4115" width="6" style="150" customWidth="1"/>
    <col min="4116" max="4116" width="2.7109375" style="150" customWidth="1"/>
    <col min="4117" max="4117" width="3.7109375" style="150" customWidth="1"/>
    <col min="4118" max="4118" width="2.85546875" style="150" customWidth="1"/>
    <col min="4119" max="4119" width="18.140625" style="150" customWidth="1"/>
    <col min="4120" max="4120" width="19.85546875" style="150" customWidth="1"/>
    <col min="4121" max="4121" width="12.85546875" style="150" customWidth="1"/>
    <col min="4122" max="4122" width="16.85546875" style="150" customWidth="1"/>
    <col min="4123" max="4123" width="15" style="150" customWidth="1"/>
    <col min="4124" max="4124" width="18" style="150" customWidth="1"/>
    <col min="4125" max="4125" width="18.140625" style="150" customWidth="1"/>
    <col min="4126" max="4126" width="11.42578125" style="150" customWidth="1"/>
    <col min="4127" max="4127" width="15.85546875" style="150" customWidth="1"/>
    <col min="4128" max="4128" width="0" style="150" hidden="1" customWidth="1"/>
    <col min="4129" max="4129" width="0.28515625" style="150" customWidth="1"/>
    <col min="4130" max="4130" width="19" style="150" customWidth="1"/>
    <col min="4131" max="4131" width="20.42578125" style="150" customWidth="1"/>
    <col min="4132" max="4132" width="23.28515625" style="150" customWidth="1"/>
    <col min="4133" max="4133" width="26.140625" style="150" customWidth="1"/>
    <col min="4134" max="4137" width="11.42578125" style="150" customWidth="1"/>
    <col min="4138" max="4296" width="11.42578125" style="150"/>
    <col min="4297" max="4297" width="8" style="150" customWidth="1"/>
    <col min="4298" max="4298" width="29.140625" style="150" customWidth="1"/>
    <col min="4299" max="4299" width="8.140625" style="150" customWidth="1"/>
    <col min="4300" max="4300" width="10.7109375" style="150" customWidth="1"/>
    <col min="4301" max="4301" width="8" style="150" customWidth="1"/>
    <col min="4302" max="4302" width="10.5703125" style="150" customWidth="1"/>
    <col min="4303" max="4303" width="9.5703125" style="150" customWidth="1"/>
    <col min="4304" max="4304" width="8.85546875" style="150" customWidth="1"/>
    <col min="4305" max="4305" width="8.140625" style="150" customWidth="1"/>
    <col min="4306" max="4306" width="9.5703125" style="150" customWidth="1"/>
    <col min="4307" max="4307" width="10.7109375" style="150" customWidth="1"/>
    <col min="4308" max="4308" width="10.28515625" style="150" customWidth="1"/>
    <col min="4309" max="4309" width="8.140625" style="150" customWidth="1"/>
    <col min="4310" max="4310" width="10.7109375" style="150" customWidth="1"/>
    <col min="4311" max="4311" width="8" style="150" customWidth="1"/>
    <col min="4312" max="4312" width="10.140625" style="150" customWidth="1"/>
    <col min="4313" max="4313" width="8.140625" style="150" customWidth="1"/>
    <col min="4314" max="4314" width="10.5703125" style="150" customWidth="1"/>
    <col min="4315" max="4315" width="8.42578125" style="150" customWidth="1"/>
    <col min="4316" max="4316" width="10.42578125" style="150" customWidth="1"/>
    <col min="4317" max="4317" width="8.7109375" style="150" customWidth="1"/>
    <col min="4318" max="4318" width="10.42578125" style="150" customWidth="1"/>
    <col min="4319" max="4328" width="11.42578125" style="150" customWidth="1"/>
    <col min="4329" max="4329" width="7.5703125" style="150" customWidth="1"/>
    <col min="4330" max="4330" width="11.42578125" style="150" customWidth="1"/>
    <col min="4331" max="4331" width="7.5703125" style="150" customWidth="1"/>
    <col min="4332" max="4332" width="11.42578125" style="150" customWidth="1"/>
    <col min="4333" max="4333" width="7.7109375" style="150" customWidth="1"/>
    <col min="4334" max="4334" width="11.42578125" style="150" customWidth="1"/>
    <col min="4335" max="4335" width="7.85546875" style="150" customWidth="1"/>
    <col min="4336" max="4336" width="10.28515625" style="150" customWidth="1"/>
    <col min="4337" max="4337" width="9.42578125" style="150" customWidth="1"/>
    <col min="4338" max="4338" width="9.28515625" style="150" customWidth="1"/>
    <col min="4339" max="4339" width="8.42578125" style="150" customWidth="1"/>
    <col min="4340" max="4340" width="11.42578125" style="150" customWidth="1"/>
    <col min="4341" max="4341" width="9.42578125" style="150" customWidth="1"/>
    <col min="4342" max="4342" width="11.42578125" style="150" customWidth="1"/>
    <col min="4343" max="4343" width="7.7109375" style="150" customWidth="1"/>
    <col min="4344" max="4344" width="11.42578125" style="150" customWidth="1"/>
    <col min="4345" max="4345" width="7.85546875" style="150" customWidth="1"/>
    <col min="4346" max="4346" width="8.7109375" style="150" customWidth="1"/>
    <col min="4347" max="4347" width="7.85546875" style="150" customWidth="1"/>
    <col min="4348" max="4348" width="11.42578125" style="150" customWidth="1"/>
    <col min="4349" max="4349" width="7.7109375" style="150" customWidth="1"/>
    <col min="4350" max="4350" width="11.42578125" style="150" customWidth="1"/>
    <col min="4351" max="4353" width="0" style="150" hidden="1" customWidth="1"/>
    <col min="4354" max="4355" width="11.42578125" style="150" customWidth="1"/>
    <col min="4356" max="4356" width="9" style="150" customWidth="1"/>
    <col min="4357" max="4359" width="11.42578125" style="150" customWidth="1"/>
    <col min="4360" max="4360" width="8.7109375" style="150" customWidth="1"/>
    <col min="4361" max="4363" width="11.42578125" style="150" customWidth="1"/>
    <col min="4364" max="4365" width="11.5703125" style="150" bestFit="1" customWidth="1"/>
    <col min="4366" max="4366" width="11.5703125" style="150" customWidth="1"/>
    <col min="4367" max="4367" width="11.42578125" style="150" customWidth="1"/>
    <col min="4368" max="4369" width="11.5703125" style="150" bestFit="1" customWidth="1"/>
    <col min="4370" max="4370" width="11.42578125" style="150" customWidth="1"/>
    <col min="4371" max="4371" width="6" style="150" customWidth="1"/>
    <col min="4372" max="4372" width="2.7109375" style="150" customWidth="1"/>
    <col min="4373" max="4373" width="3.7109375" style="150" customWidth="1"/>
    <col min="4374" max="4374" width="2.85546875" style="150" customWidth="1"/>
    <col min="4375" max="4375" width="18.140625" style="150" customWidth="1"/>
    <col min="4376" max="4376" width="19.85546875" style="150" customWidth="1"/>
    <col min="4377" max="4377" width="12.85546875" style="150" customWidth="1"/>
    <col min="4378" max="4378" width="16.85546875" style="150" customWidth="1"/>
    <col min="4379" max="4379" width="15" style="150" customWidth="1"/>
    <col min="4380" max="4380" width="18" style="150" customWidth="1"/>
    <col min="4381" max="4381" width="18.140625" style="150" customWidth="1"/>
    <col min="4382" max="4382" width="11.42578125" style="150" customWidth="1"/>
    <col min="4383" max="4383" width="15.85546875" style="150" customWidth="1"/>
    <col min="4384" max="4384" width="0" style="150" hidden="1" customWidth="1"/>
    <col min="4385" max="4385" width="0.28515625" style="150" customWidth="1"/>
    <col min="4386" max="4386" width="19" style="150" customWidth="1"/>
    <col min="4387" max="4387" width="20.42578125" style="150" customWidth="1"/>
    <col min="4388" max="4388" width="23.28515625" style="150" customWidth="1"/>
    <col min="4389" max="4389" width="26.140625" style="150" customWidth="1"/>
    <col min="4390" max="4393" width="11.42578125" style="150" customWidth="1"/>
    <col min="4394" max="4552" width="11.42578125" style="150"/>
    <col min="4553" max="4553" width="8" style="150" customWidth="1"/>
    <col min="4554" max="4554" width="29.140625" style="150" customWidth="1"/>
    <col min="4555" max="4555" width="8.140625" style="150" customWidth="1"/>
    <col min="4556" max="4556" width="10.7109375" style="150" customWidth="1"/>
    <col min="4557" max="4557" width="8" style="150" customWidth="1"/>
    <col min="4558" max="4558" width="10.5703125" style="150" customWidth="1"/>
    <col min="4559" max="4559" width="9.5703125" style="150" customWidth="1"/>
    <col min="4560" max="4560" width="8.85546875" style="150" customWidth="1"/>
    <col min="4561" max="4561" width="8.140625" style="150" customWidth="1"/>
    <col min="4562" max="4562" width="9.5703125" style="150" customWidth="1"/>
    <col min="4563" max="4563" width="10.7109375" style="150" customWidth="1"/>
    <col min="4564" max="4564" width="10.28515625" style="150" customWidth="1"/>
    <col min="4565" max="4565" width="8.140625" style="150" customWidth="1"/>
    <col min="4566" max="4566" width="10.7109375" style="150" customWidth="1"/>
    <col min="4567" max="4567" width="8" style="150" customWidth="1"/>
    <col min="4568" max="4568" width="10.140625" style="150" customWidth="1"/>
    <col min="4569" max="4569" width="8.140625" style="150" customWidth="1"/>
    <col min="4570" max="4570" width="10.5703125" style="150" customWidth="1"/>
    <col min="4571" max="4571" width="8.42578125" style="150" customWidth="1"/>
    <col min="4572" max="4572" width="10.42578125" style="150" customWidth="1"/>
    <col min="4573" max="4573" width="8.7109375" style="150" customWidth="1"/>
    <col min="4574" max="4574" width="10.42578125" style="150" customWidth="1"/>
    <col min="4575" max="4584" width="11.42578125" style="150" customWidth="1"/>
    <col min="4585" max="4585" width="7.5703125" style="150" customWidth="1"/>
    <col min="4586" max="4586" width="11.42578125" style="150" customWidth="1"/>
    <col min="4587" max="4587" width="7.5703125" style="150" customWidth="1"/>
    <col min="4588" max="4588" width="11.42578125" style="150" customWidth="1"/>
    <col min="4589" max="4589" width="7.7109375" style="150" customWidth="1"/>
    <col min="4590" max="4590" width="11.42578125" style="150" customWidth="1"/>
    <col min="4591" max="4591" width="7.85546875" style="150" customWidth="1"/>
    <col min="4592" max="4592" width="10.28515625" style="150" customWidth="1"/>
    <col min="4593" max="4593" width="9.42578125" style="150" customWidth="1"/>
    <col min="4594" max="4594" width="9.28515625" style="150" customWidth="1"/>
    <col min="4595" max="4595" width="8.42578125" style="150" customWidth="1"/>
    <col min="4596" max="4596" width="11.42578125" style="150" customWidth="1"/>
    <col min="4597" max="4597" width="9.42578125" style="150" customWidth="1"/>
    <col min="4598" max="4598" width="11.42578125" style="150" customWidth="1"/>
    <col min="4599" max="4599" width="7.7109375" style="150" customWidth="1"/>
    <col min="4600" max="4600" width="11.42578125" style="150" customWidth="1"/>
    <col min="4601" max="4601" width="7.85546875" style="150" customWidth="1"/>
    <col min="4602" max="4602" width="8.7109375" style="150" customWidth="1"/>
    <col min="4603" max="4603" width="7.85546875" style="150" customWidth="1"/>
    <col min="4604" max="4604" width="11.42578125" style="150" customWidth="1"/>
    <col min="4605" max="4605" width="7.7109375" style="150" customWidth="1"/>
    <col min="4606" max="4606" width="11.42578125" style="150" customWidth="1"/>
    <col min="4607" max="4609" width="0" style="150" hidden="1" customWidth="1"/>
    <col min="4610" max="4611" width="11.42578125" style="150" customWidth="1"/>
    <col min="4612" max="4612" width="9" style="150" customWidth="1"/>
    <col min="4613" max="4615" width="11.42578125" style="150" customWidth="1"/>
    <col min="4616" max="4616" width="8.7109375" style="150" customWidth="1"/>
    <col min="4617" max="4619" width="11.42578125" style="150" customWidth="1"/>
    <col min="4620" max="4621" width="11.5703125" style="150" bestFit="1" customWidth="1"/>
    <col min="4622" max="4622" width="11.5703125" style="150" customWidth="1"/>
    <col min="4623" max="4623" width="11.42578125" style="150" customWidth="1"/>
    <col min="4624" max="4625" width="11.5703125" style="150" bestFit="1" customWidth="1"/>
    <col min="4626" max="4626" width="11.42578125" style="150" customWidth="1"/>
    <col min="4627" max="4627" width="6" style="150" customWidth="1"/>
    <col min="4628" max="4628" width="2.7109375" style="150" customWidth="1"/>
    <col min="4629" max="4629" width="3.7109375" style="150" customWidth="1"/>
    <col min="4630" max="4630" width="2.85546875" style="150" customWidth="1"/>
    <col min="4631" max="4631" width="18.140625" style="150" customWidth="1"/>
    <col min="4632" max="4632" width="19.85546875" style="150" customWidth="1"/>
    <col min="4633" max="4633" width="12.85546875" style="150" customWidth="1"/>
    <col min="4634" max="4634" width="16.85546875" style="150" customWidth="1"/>
    <col min="4635" max="4635" width="15" style="150" customWidth="1"/>
    <col min="4636" max="4636" width="18" style="150" customWidth="1"/>
    <col min="4637" max="4637" width="18.140625" style="150" customWidth="1"/>
    <col min="4638" max="4638" width="11.42578125" style="150" customWidth="1"/>
    <col min="4639" max="4639" width="15.85546875" style="150" customWidth="1"/>
    <col min="4640" max="4640" width="0" style="150" hidden="1" customWidth="1"/>
    <col min="4641" max="4641" width="0.28515625" style="150" customWidth="1"/>
    <col min="4642" max="4642" width="19" style="150" customWidth="1"/>
    <col min="4643" max="4643" width="20.42578125" style="150" customWidth="1"/>
    <col min="4644" max="4644" width="23.28515625" style="150" customWidth="1"/>
    <col min="4645" max="4645" width="26.140625" style="150" customWidth="1"/>
    <col min="4646" max="4649" width="11.42578125" style="150" customWidth="1"/>
    <col min="4650" max="4808" width="11.42578125" style="150"/>
    <col min="4809" max="4809" width="8" style="150" customWidth="1"/>
    <col min="4810" max="4810" width="29.140625" style="150" customWidth="1"/>
    <col min="4811" max="4811" width="8.140625" style="150" customWidth="1"/>
    <col min="4812" max="4812" width="10.7109375" style="150" customWidth="1"/>
    <col min="4813" max="4813" width="8" style="150" customWidth="1"/>
    <col min="4814" max="4814" width="10.5703125" style="150" customWidth="1"/>
    <col min="4815" max="4815" width="9.5703125" style="150" customWidth="1"/>
    <col min="4816" max="4816" width="8.85546875" style="150" customWidth="1"/>
    <col min="4817" max="4817" width="8.140625" style="150" customWidth="1"/>
    <col min="4818" max="4818" width="9.5703125" style="150" customWidth="1"/>
    <col min="4819" max="4819" width="10.7109375" style="150" customWidth="1"/>
    <col min="4820" max="4820" width="10.28515625" style="150" customWidth="1"/>
    <col min="4821" max="4821" width="8.140625" style="150" customWidth="1"/>
    <col min="4822" max="4822" width="10.7109375" style="150" customWidth="1"/>
    <col min="4823" max="4823" width="8" style="150" customWidth="1"/>
    <col min="4824" max="4824" width="10.140625" style="150" customWidth="1"/>
    <col min="4825" max="4825" width="8.140625" style="150" customWidth="1"/>
    <col min="4826" max="4826" width="10.5703125" style="150" customWidth="1"/>
    <col min="4827" max="4827" width="8.42578125" style="150" customWidth="1"/>
    <col min="4828" max="4828" width="10.42578125" style="150" customWidth="1"/>
    <col min="4829" max="4829" width="8.7109375" style="150" customWidth="1"/>
    <col min="4830" max="4830" width="10.42578125" style="150" customWidth="1"/>
    <col min="4831" max="4840" width="11.42578125" style="150" customWidth="1"/>
    <col min="4841" max="4841" width="7.5703125" style="150" customWidth="1"/>
    <col min="4842" max="4842" width="11.42578125" style="150" customWidth="1"/>
    <col min="4843" max="4843" width="7.5703125" style="150" customWidth="1"/>
    <col min="4844" max="4844" width="11.42578125" style="150" customWidth="1"/>
    <col min="4845" max="4845" width="7.7109375" style="150" customWidth="1"/>
    <col min="4846" max="4846" width="11.42578125" style="150" customWidth="1"/>
    <col min="4847" max="4847" width="7.85546875" style="150" customWidth="1"/>
    <col min="4848" max="4848" width="10.28515625" style="150" customWidth="1"/>
    <col min="4849" max="4849" width="9.42578125" style="150" customWidth="1"/>
    <col min="4850" max="4850" width="9.28515625" style="150" customWidth="1"/>
    <col min="4851" max="4851" width="8.42578125" style="150" customWidth="1"/>
    <col min="4852" max="4852" width="11.42578125" style="150" customWidth="1"/>
    <col min="4853" max="4853" width="9.42578125" style="150" customWidth="1"/>
    <col min="4854" max="4854" width="11.42578125" style="150" customWidth="1"/>
    <col min="4855" max="4855" width="7.7109375" style="150" customWidth="1"/>
    <col min="4856" max="4856" width="11.42578125" style="150" customWidth="1"/>
    <col min="4857" max="4857" width="7.85546875" style="150" customWidth="1"/>
    <col min="4858" max="4858" width="8.7109375" style="150" customWidth="1"/>
    <col min="4859" max="4859" width="7.85546875" style="150" customWidth="1"/>
    <col min="4860" max="4860" width="11.42578125" style="150" customWidth="1"/>
    <col min="4861" max="4861" width="7.7109375" style="150" customWidth="1"/>
    <col min="4862" max="4862" width="11.42578125" style="150" customWidth="1"/>
    <col min="4863" max="4865" width="0" style="150" hidden="1" customWidth="1"/>
    <col min="4866" max="4867" width="11.42578125" style="150" customWidth="1"/>
    <col min="4868" max="4868" width="9" style="150" customWidth="1"/>
    <col min="4869" max="4871" width="11.42578125" style="150" customWidth="1"/>
    <col min="4872" max="4872" width="8.7109375" style="150" customWidth="1"/>
    <col min="4873" max="4875" width="11.42578125" style="150" customWidth="1"/>
    <col min="4876" max="4877" width="11.5703125" style="150" bestFit="1" customWidth="1"/>
    <col min="4878" max="4878" width="11.5703125" style="150" customWidth="1"/>
    <col min="4879" max="4879" width="11.42578125" style="150" customWidth="1"/>
    <col min="4880" max="4881" width="11.5703125" style="150" bestFit="1" customWidth="1"/>
    <col min="4882" max="4882" width="11.42578125" style="150" customWidth="1"/>
    <col min="4883" max="4883" width="6" style="150" customWidth="1"/>
    <col min="4884" max="4884" width="2.7109375" style="150" customWidth="1"/>
    <col min="4885" max="4885" width="3.7109375" style="150" customWidth="1"/>
    <col min="4886" max="4886" width="2.85546875" style="150" customWidth="1"/>
    <col min="4887" max="4887" width="18.140625" style="150" customWidth="1"/>
    <col min="4888" max="4888" width="19.85546875" style="150" customWidth="1"/>
    <col min="4889" max="4889" width="12.85546875" style="150" customWidth="1"/>
    <col min="4890" max="4890" width="16.85546875" style="150" customWidth="1"/>
    <col min="4891" max="4891" width="15" style="150" customWidth="1"/>
    <col min="4892" max="4892" width="18" style="150" customWidth="1"/>
    <col min="4893" max="4893" width="18.140625" style="150" customWidth="1"/>
    <col min="4894" max="4894" width="11.42578125" style="150" customWidth="1"/>
    <col min="4895" max="4895" width="15.85546875" style="150" customWidth="1"/>
    <col min="4896" max="4896" width="0" style="150" hidden="1" customWidth="1"/>
    <col min="4897" max="4897" width="0.28515625" style="150" customWidth="1"/>
    <col min="4898" max="4898" width="19" style="150" customWidth="1"/>
    <col min="4899" max="4899" width="20.42578125" style="150" customWidth="1"/>
    <col min="4900" max="4900" width="23.28515625" style="150" customWidth="1"/>
    <col min="4901" max="4901" width="26.140625" style="150" customWidth="1"/>
    <col min="4902" max="4905" width="11.42578125" style="150" customWidth="1"/>
    <col min="4906" max="5064" width="11.42578125" style="150"/>
    <col min="5065" max="5065" width="8" style="150" customWidth="1"/>
    <col min="5066" max="5066" width="29.140625" style="150" customWidth="1"/>
    <col min="5067" max="5067" width="8.140625" style="150" customWidth="1"/>
    <col min="5068" max="5068" width="10.7109375" style="150" customWidth="1"/>
    <col min="5069" max="5069" width="8" style="150" customWidth="1"/>
    <col min="5070" max="5070" width="10.5703125" style="150" customWidth="1"/>
    <col min="5071" max="5071" width="9.5703125" style="150" customWidth="1"/>
    <col min="5072" max="5072" width="8.85546875" style="150" customWidth="1"/>
    <col min="5073" max="5073" width="8.140625" style="150" customWidth="1"/>
    <col min="5074" max="5074" width="9.5703125" style="150" customWidth="1"/>
    <col min="5075" max="5075" width="10.7109375" style="150" customWidth="1"/>
    <col min="5076" max="5076" width="10.28515625" style="150" customWidth="1"/>
    <col min="5077" max="5077" width="8.140625" style="150" customWidth="1"/>
    <col min="5078" max="5078" width="10.7109375" style="150" customWidth="1"/>
    <col min="5079" max="5079" width="8" style="150" customWidth="1"/>
    <col min="5080" max="5080" width="10.140625" style="150" customWidth="1"/>
    <col min="5081" max="5081" width="8.140625" style="150" customWidth="1"/>
    <col min="5082" max="5082" width="10.5703125" style="150" customWidth="1"/>
    <col min="5083" max="5083" width="8.42578125" style="150" customWidth="1"/>
    <col min="5084" max="5084" width="10.42578125" style="150" customWidth="1"/>
    <col min="5085" max="5085" width="8.7109375" style="150" customWidth="1"/>
    <col min="5086" max="5086" width="10.42578125" style="150" customWidth="1"/>
    <col min="5087" max="5096" width="11.42578125" style="150" customWidth="1"/>
    <col min="5097" max="5097" width="7.5703125" style="150" customWidth="1"/>
    <col min="5098" max="5098" width="11.42578125" style="150" customWidth="1"/>
    <col min="5099" max="5099" width="7.5703125" style="150" customWidth="1"/>
    <col min="5100" max="5100" width="11.42578125" style="150" customWidth="1"/>
    <col min="5101" max="5101" width="7.7109375" style="150" customWidth="1"/>
    <col min="5102" max="5102" width="11.42578125" style="150" customWidth="1"/>
    <col min="5103" max="5103" width="7.85546875" style="150" customWidth="1"/>
    <col min="5104" max="5104" width="10.28515625" style="150" customWidth="1"/>
    <col min="5105" max="5105" width="9.42578125" style="150" customWidth="1"/>
    <col min="5106" max="5106" width="9.28515625" style="150" customWidth="1"/>
    <col min="5107" max="5107" width="8.42578125" style="150" customWidth="1"/>
    <col min="5108" max="5108" width="11.42578125" style="150" customWidth="1"/>
    <col min="5109" max="5109" width="9.42578125" style="150" customWidth="1"/>
    <col min="5110" max="5110" width="11.42578125" style="150" customWidth="1"/>
    <col min="5111" max="5111" width="7.7109375" style="150" customWidth="1"/>
    <col min="5112" max="5112" width="11.42578125" style="150" customWidth="1"/>
    <col min="5113" max="5113" width="7.85546875" style="150" customWidth="1"/>
    <col min="5114" max="5114" width="8.7109375" style="150" customWidth="1"/>
    <col min="5115" max="5115" width="7.85546875" style="150" customWidth="1"/>
    <col min="5116" max="5116" width="11.42578125" style="150" customWidth="1"/>
    <col min="5117" max="5117" width="7.7109375" style="150" customWidth="1"/>
    <col min="5118" max="5118" width="11.42578125" style="150" customWidth="1"/>
    <col min="5119" max="5121" width="0" style="150" hidden="1" customWidth="1"/>
    <col min="5122" max="5123" width="11.42578125" style="150" customWidth="1"/>
    <col min="5124" max="5124" width="9" style="150" customWidth="1"/>
    <col min="5125" max="5127" width="11.42578125" style="150" customWidth="1"/>
    <col min="5128" max="5128" width="8.7109375" style="150" customWidth="1"/>
    <col min="5129" max="5131" width="11.42578125" style="150" customWidth="1"/>
    <col min="5132" max="5133" width="11.5703125" style="150" bestFit="1" customWidth="1"/>
    <col min="5134" max="5134" width="11.5703125" style="150" customWidth="1"/>
    <col min="5135" max="5135" width="11.42578125" style="150" customWidth="1"/>
    <col min="5136" max="5137" width="11.5703125" style="150" bestFit="1" customWidth="1"/>
    <col min="5138" max="5138" width="11.42578125" style="150" customWidth="1"/>
    <col min="5139" max="5139" width="6" style="150" customWidth="1"/>
    <col min="5140" max="5140" width="2.7109375" style="150" customWidth="1"/>
    <col min="5141" max="5141" width="3.7109375" style="150" customWidth="1"/>
    <col min="5142" max="5142" width="2.85546875" style="150" customWidth="1"/>
    <col min="5143" max="5143" width="18.140625" style="150" customWidth="1"/>
    <col min="5144" max="5144" width="19.85546875" style="150" customWidth="1"/>
    <col min="5145" max="5145" width="12.85546875" style="150" customWidth="1"/>
    <col min="5146" max="5146" width="16.85546875" style="150" customWidth="1"/>
    <col min="5147" max="5147" width="15" style="150" customWidth="1"/>
    <col min="5148" max="5148" width="18" style="150" customWidth="1"/>
    <col min="5149" max="5149" width="18.140625" style="150" customWidth="1"/>
    <col min="5150" max="5150" width="11.42578125" style="150" customWidth="1"/>
    <col min="5151" max="5151" width="15.85546875" style="150" customWidth="1"/>
    <col min="5152" max="5152" width="0" style="150" hidden="1" customWidth="1"/>
    <col min="5153" max="5153" width="0.28515625" style="150" customWidth="1"/>
    <col min="5154" max="5154" width="19" style="150" customWidth="1"/>
    <col min="5155" max="5155" width="20.42578125" style="150" customWidth="1"/>
    <col min="5156" max="5156" width="23.28515625" style="150" customWidth="1"/>
    <col min="5157" max="5157" width="26.140625" style="150" customWidth="1"/>
    <col min="5158" max="5161" width="11.42578125" style="150" customWidth="1"/>
    <col min="5162" max="5320" width="11.42578125" style="150"/>
    <col min="5321" max="5321" width="8" style="150" customWidth="1"/>
    <col min="5322" max="5322" width="29.140625" style="150" customWidth="1"/>
    <col min="5323" max="5323" width="8.140625" style="150" customWidth="1"/>
    <col min="5324" max="5324" width="10.7109375" style="150" customWidth="1"/>
    <col min="5325" max="5325" width="8" style="150" customWidth="1"/>
    <col min="5326" max="5326" width="10.5703125" style="150" customWidth="1"/>
    <col min="5327" max="5327" width="9.5703125" style="150" customWidth="1"/>
    <col min="5328" max="5328" width="8.85546875" style="150" customWidth="1"/>
    <col min="5329" max="5329" width="8.140625" style="150" customWidth="1"/>
    <col min="5330" max="5330" width="9.5703125" style="150" customWidth="1"/>
    <col min="5331" max="5331" width="10.7109375" style="150" customWidth="1"/>
    <col min="5332" max="5332" width="10.28515625" style="150" customWidth="1"/>
    <col min="5333" max="5333" width="8.140625" style="150" customWidth="1"/>
    <col min="5334" max="5334" width="10.7109375" style="150" customWidth="1"/>
    <col min="5335" max="5335" width="8" style="150" customWidth="1"/>
    <col min="5336" max="5336" width="10.140625" style="150" customWidth="1"/>
    <col min="5337" max="5337" width="8.140625" style="150" customWidth="1"/>
    <col min="5338" max="5338" width="10.5703125" style="150" customWidth="1"/>
    <col min="5339" max="5339" width="8.42578125" style="150" customWidth="1"/>
    <col min="5340" max="5340" width="10.42578125" style="150" customWidth="1"/>
    <col min="5341" max="5341" width="8.7109375" style="150" customWidth="1"/>
    <col min="5342" max="5342" width="10.42578125" style="150" customWidth="1"/>
    <col min="5343" max="5352" width="11.42578125" style="150" customWidth="1"/>
    <col min="5353" max="5353" width="7.5703125" style="150" customWidth="1"/>
    <col min="5354" max="5354" width="11.42578125" style="150" customWidth="1"/>
    <col min="5355" max="5355" width="7.5703125" style="150" customWidth="1"/>
    <col min="5356" max="5356" width="11.42578125" style="150" customWidth="1"/>
    <col min="5357" max="5357" width="7.7109375" style="150" customWidth="1"/>
    <col min="5358" max="5358" width="11.42578125" style="150" customWidth="1"/>
    <col min="5359" max="5359" width="7.85546875" style="150" customWidth="1"/>
    <col min="5360" max="5360" width="10.28515625" style="150" customWidth="1"/>
    <col min="5361" max="5361" width="9.42578125" style="150" customWidth="1"/>
    <col min="5362" max="5362" width="9.28515625" style="150" customWidth="1"/>
    <col min="5363" max="5363" width="8.42578125" style="150" customWidth="1"/>
    <col min="5364" max="5364" width="11.42578125" style="150" customWidth="1"/>
    <col min="5365" max="5365" width="9.42578125" style="150" customWidth="1"/>
    <col min="5366" max="5366" width="11.42578125" style="150" customWidth="1"/>
    <col min="5367" max="5367" width="7.7109375" style="150" customWidth="1"/>
    <col min="5368" max="5368" width="11.42578125" style="150" customWidth="1"/>
    <col min="5369" max="5369" width="7.85546875" style="150" customWidth="1"/>
    <col min="5370" max="5370" width="8.7109375" style="150" customWidth="1"/>
    <col min="5371" max="5371" width="7.85546875" style="150" customWidth="1"/>
    <col min="5372" max="5372" width="11.42578125" style="150" customWidth="1"/>
    <col min="5373" max="5373" width="7.7109375" style="150" customWidth="1"/>
    <col min="5374" max="5374" width="11.42578125" style="150" customWidth="1"/>
    <col min="5375" max="5377" width="0" style="150" hidden="1" customWidth="1"/>
    <col min="5378" max="5379" width="11.42578125" style="150" customWidth="1"/>
    <col min="5380" max="5380" width="9" style="150" customWidth="1"/>
    <col min="5381" max="5383" width="11.42578125" style="150" customWidth="1"/>
    <col min="5384" max="5384" width="8.7109375" style="150" customWidth="1"/>
    <col min="5385" max="5387" width="11.42578125" style="150" customWidth="1"/>
    <col min="5388" max="5389" width="11.5703125" style="150" bestFit="1" customWidth="1"/>
    <col min="5390" max="5390" width="11.5703125" style="150" customWidth="1"/>
    <col min="5391" max="5391" width="11.42578125" style="150" customWidth="1"/>
    <col min="5392" max="5393" width="11.5703125" style="150" bestFit="1" customWidth="1"/>
    <col min="5394" max="5394" width="11.42578125" style="150" customWidth="1"/>
    <col min="5395" max="5395" width="6" style="150" customWidth="1"/>
    <col min="5396" max="5396" width="2.7109375" style="150" customWidth="1"/>
    <col min="5397" max="5397" width="3.7109375" style="150" customWidth="1"/>
    <col min="5398" max="5398" width="2.85546875" style="150" customWidth="1"/>
    <col min="5399" max="5399" width="18.140625" style="150" customWidth="1"/>
    <col min="5400" max="5400" width="19.85546875" style="150" customWidth="1"/>
    <col min="5401" max="5401" width="12.85546875" style="150" customWidth="1"/>
    <col min="5402" max="5402" width="16.85546875" style="150" customWidth="1"/>
    <col min="5403" max="5403" width="15" style="150" customWidth="1"/>
    <col min="5404" max="5404" width="18" style="150" customWidth="1"/>
    <col min="5405" max="5405" width="18.140625" style="150" customWidth="1"/>
    <col min="5406" max="5406" width="11.42578125" style="150" customWidth="1"/>
    <col min="5407" max="5407" width="15.85546875" style="150" customWidth="1"/>
    <col min="5408" max="5408" width="0" style="150" hidden="1" customWidth="1"/>
    <col min="5409" max="5409" width="0.28515625" style="150" customWidth="1"/>
    <col min="5410" max="5410" width="19" style="150" customWidth="1"/>
    <col min="5411" max="5411" width="20.42578125" style="150" customWidth="1"/>
    <col min="5412" max="5412" width="23.28515625" style="150" customWidth="1"/>
    <col min="5413" max="5413" width="26.140625" style="150" customWidth="1"/>
    <col min="5414" max="5417" width="11.42578125" style="150" customWidth="1"/>
    <col min="5418" max="5576" width="11.42578125" style="150"/>
    <col min="5577" max="5577" width="8" style="150" customWidth="1"/>
    <col min="5578" max="5578" width="29.140625" style="150" customWidth="1"/>
    <col min="5579" max="5579" width="8.140625" style="150" customWidth="1"/>
    <col min="5580" max="5580" width="10.7109375" style="150" customWidth="1"/>
    <col min="5581" max="5581" width="8" style="150" customWidth="1"/>
    <col min="5582" max="5582" width="10.5703125" style="150" customWidth="1"/>
    <col min="5583" max="5583" width="9.5703125" style="150" customWidth="1"/>
    <col min="5584" max="5584" width="8.85546875" style="150" customWidth="1"/>
    <col min="5585" max="5585" width="8.140625" style="150" customWidth="1"/>
    <col min="5586" max="5586" width="9.5703125" style="150" customWidth="1"/>
    <col min="5587" max="5587" width="10.7109375" style="150" customWidth="1"/>
    <col min="5588" max="5588" width="10.28515625" style="150" customWidth="1"/>
    <col min="5589" max="5589" width="8.140625" style="150" customWidth="1"/>
    <col min="5590" max="5590" width="10.7109375" style="150" customWidth="1"/>
    <col min="5591" max="5591" width="8" style="150" customWidth="1"/>
    <col min="5592" max="5592" width="10.140625" style="150" customWidth="1"/>
    <col min="5593" max="5593" width="8.140625" style="150" customWidth="1"/>
    <col min="5594" max="5594" width="10.5703125" style="150" customWidth="1"/>
    <col min="5595" max="5595" width="8.42578125" style="150" customWidth="1"/>
    <col min="5596" max="5596" width="10.42578125" style="150" customWidth="1"/>
    <col min="5597" max="5597" width="8.7109375" style="150" customWidth="1"/>
    <col min="5598" max="5598" width="10.42578125" style="150" customWidth="1"/>
    <col min="5599" max="5608" width="11.42578125" style="150" customWidth="1"/>
    <col min="5609" max="5609" width="7.5703125" style="150" customWidth="1"/>
    <col min="5610" max="5610" width="11.42578125" style="150" customWidth="1"/>
    <col min="5611" max="5611" width="7.5703125" style="150" customWidth="1"/>
    <col min="5612" max="5612" width="11.42578125" style="150" customWidth="1"/>
    <col min="5613" max="5613" width="7.7109375" style="150" customWidth="1"/>
    <col min="5614" max="5614" width="11.42578125" style="150" customWidth="1"/>
    <col min="5615" max="5615" width="7.85546875" style="150" customWidth="1"/>
    <col min="5616" max="5616" width="10.28515625" style="150" customWidth="1"/>
    <col min="5617" max="5617" width="9.42578125" style="150" customWidth="1"/>
    <col min="5618" max="5618" width="9.28515625" style="150" customWidth="1"/>
    <col min="5619" max="5619" width="8.42578125" style="150" customWidth="1"/>
    <col min="5620" max="5620" width="11.42578125" style="150" customWidth="1"/>
    <col min="5621" max="5621" width="9.42578125" style="150" customWidth="1"/>
    <col min="5622" max="5622" width="11.42578125" style="150" customWidth="1"/>
    <col min="5623" max="5623" width="7.7109375" style="150" customWidth="1"/>
    <col min="5624" max="5624" width="11.42578125" style="150" customWidth="1"/>
    <col min="5625" max="5625" width="7.85546875" style="150" customWidth="1"/>
    <col min="5626" max="5626" width="8.7109375" style="150" customWidth="1"/>
    <col min="5627" max="5627" width="7.85546875" style="150" customWidth="1"/>
    <col min="5628" max="5628" width="11.42578125" style="150" customWidth="1"/>
    <col min="5629" max="5629" width="7.7109375" style="150" customWidth="1"/>
    <col min="5630" max="5630" width="11.42578125" style="150" customWidth="1"/>
    <col min="5631" max="5633" width="0" style="150" hidden="1" customWidth="1"/>
    <col min="5634" max="5635" width="11.42578125" style="150" customWidth="1"/>
    <col min="5636" max="5636" width="9" style="150" customWidth="1"/>
    <col min="5637" max="5639" width="11.42578125" style="150" customWidth="1"/>
    <col min="5640" max="5640" width="8.7109375" style="150" customWidth="1"/>
    <col min="5641" max="5643" width="11.42578125" style="150" customWidth="1"/>
    <col min="5644" max="5645" width="11.5703125" style="150" bestFit="1" customWidth="1"/>
    <col min="5646" max="5646" width="11.5703125" style="150" customWidth="1"/>
    <col min="5647" max="5647" width="11.42578125" style="150" customWidth="1"/>
    <col min="5648" max="5649" width="11.5703125" style="150" bestFit="1" customWidth="1"/>
    <col min="5650" max="5650" width="11.42578125" style="150" customWidth="1"/>
    <col min="5651" max="5651" width="6" style="150" customWidth="1"/>
    <col min="5652" max="5652" width="2.7109375" style="150" customWidth="1"/>
    <col min="5653" max="5653" width="3.7109375" style="150" customWidth="1"/>
    <col min="5654" max="5654" width="2.85546875" style="150" customWidth="1"/>
    <col min="5655" max="5655" width="18.140625" style="150" customWidth="1"/>
    <col min="5656" max="5656" width="19.85546875" style="150" customWidth="1"/>
    <col min="5657" max="5657" width="12.85546875" style="150" customWidth="1"/>
    <col min="5658" max="5658" width="16.85546875" style="150" customWidth="1"/>
    <col min="5659" max="5659" width="15" style="150" customWidth="1"/>
    <col min="5660" max="5660" width="18" style="150" customWidth="1"/>
    <col min="5661" max="5661" width="18.140625" style="150" customWidth="1"/>
    <col min="5662" max="5662" width="11.42578125" style="150" customWidth="1"/>
    <col min="5663" max="5663" width="15.85546875" style="150" customWidth="1"/>
    <col min="5664" max="5664" width="0" style="150" hidden="1" customWidth="1"/>
    <col min="5665" max="5665" width="0.28515625" style="150" customWidth="1"/>
    <col min="5666" max="5666" width="19" style="150" customWidth="1"/>
    <col min="5667" max="5667" width="20.42578125" style="150" customWidth="1"/>
    <col min="5668" max="5668" width="23.28515625" style="150" customWidth="1"/>
    <col min="5669" max="5669" width="26.140625" style="150" customWidth="1"/>
    <col min="5670" max="5673" width="11.42578125" style="150" customWidth="1"/>
    <col min="5674" max="5832" width="11.42578125" style="150"/>
    <col min="5833" max="5833" width="8" style="150" customWidth="1"/>
    <col min="5834" max="5834" width="29.140625" style="150" customWidth="1"/>
    <col min="5835" max="5835" width="8.140625" style="150" customWidth="1"/>
    <col min="5836" max="5836" width="10.7109375" style="150" customWidth="1"/>
    <col min="5837" max="5837" width="8" style="150" customWidth="1"/>
    <col min="5838" max="5838" width="10.5703125" style="150" customWidth="1"/>
    <col min="5839" max="5839" width="9.5703125" style="150" customWidth="1"/>
    <col min="5840" max="5840" width="8.85546875" style="150" customWidth="1"/>
    <col min="5841" max="5841" width="8.140625" style="150" customWidth="1"/>
    <col min="5842" max="5842" width="9.5703125" style="150" customWidth="1"/>
    <col min="5843" max="5843" width="10.7109375" style="150" customWidth="1"/>
    <col min="5844" max="5844" width="10.28515625" style="150" customWidth="1"/>
    <col min="5845" max="5845" width="8.140625" style="150" customWidth="1"/>
    <col min="5846" max="5846" width="10.7109375" style="150" customWidth="1"/>
    <col min="5847" max="5847" width="8" style="150" customWidth="1"/>
    <col min="5848" max="5848" width="10.140625" style="150" customWidth="1"/>
    <col min="5849" max="5849" width="8.140625" style="150" customWidth="1"/>
    <col min="5850" max="5850" width="10.5703125" style="150" customWidth="1"/>
    <col min="5851" max="5851" width="8.42578125" style="150" customWidth="1"/>
    <col min="5852" max="5852" width="10.42578125" style="150" customWidth="1"/>
    <col min="5853" max="5853" width="8.7109375" style="150" customWidth="1"/>
    <col min="5854" max="5854" width="10.42578125" style="150" customWidth="1"/>
    <col min="5855" max="5864" width="11.42578125" style="150" customWidth="1"/>
    <col min="5865" max="5865" width="7.5703125" style="150" customWidth="1"/>
    <col min="5866" max="5866" width="11.42578125" style="150" customWidth="1"/>
    <col min="5867" max="5867" width="7.5703125" style="150" customWidth="1"/>
    <col min="5868" max="5868" width="11.42578125" style="150" customWidth="1"/>
    <col min="5869" max="5869" width="7.7109375" style="150" customWidth="1"/>
    <col min="5870" max="5870" width="11.42578125" style="150" customWidth="1"/>
    <col min="5871" max="5871" width="7.85546875" style="150" customWidth="1"/>
    <col min="5872" max="5872" width="10.28515625" style="150" customWidth="1"/>
    <col min="5873" max="5873" width="9.42578125" style="150" customWidth="1"/>
    <col min="5874" max="5874" width="9.28515625" style="150" customWidth="1"/>
    <col min="5875" max="5875" width="8.42578125" style="150" customWidth="1"/>
    <col min="5876" max="5876" width="11.42578125" style="150" customWidth="1"/>
    <col min="5877" max="5877" width="9.42578125" style="150" customWidth="1"/>
    <col min="5878" max="5878" width="11.42578125" style="150" customWidth="1"/>
    <col min="5879" max="5879" width="7.7109375" style="150" customWidth="1"/>
    <col min="5880" max="5880" width="11.42578125" style="150" customWidth="1"/>
    <col min="5881" max="5881" width="7.85546875" style="150" customWidth="1"/>
    <col min="5882" max="5882" width="8.7109375" style="150" customWidth="1"/>
    <col min="5883" max="5883" width="7.85546875" style="150" customWidth="1"/>
    <col min="5884" max="5884" width="11.42578125" style="150" customWidth="1"/>
    <col min="5885" max="5885" width="7.7109375" style="150" customWidth="1"/>
    <col min="5886" max="5886" width="11.42578125" style="150" customWidth="1"/>
    <col min="5887" max="5889" width="0" style="150" hidden="1" customWidth="1"/>
    <col min="5890" max="5891" width="11.42578125" style="150" customWidth="1"/>
    <col min="5892" max="5892" width="9" style="150" customWidth="1"/>
    <col min="5893" max="5895" width="11.42578125" style="150" customWidth="1"/>
    <col min="5896" max="5896" width="8.7109375" style="150" customWidth="1"/>
    <col min="5897" max="5899" width="11.42578125" style="150" customWidth="1"/>
    <col min="5900" max="5901" width="11.5703125" style="150" bestFit="1" customWidth="1"/>
    <col min="5902" max="5902" width="11.5703125" style="150" customWidth="1"/>
    <col min="5903" max="5903" width="11.42578125" style="150" customWidth="1"/>
    <col min="5904" max="5905" width="11.5703125" style="150" bestFit="1" customWidth="1"/>
    <col min="5906" max="5906" width="11.42578125" style="150" customWidth="1"/>
    <col min="5907" max="5907" width="6" style="150" customWidth="1"/>
    <col min="5908" max="5908" width="2.7109375" style="150" customWidth="1"/>
    <col min="5909" max="5909" width="3.7109375" style="150" customWidth="1"/>
    <col min="5910" max="5910" width="2.85546875" style="150" customWidth="1"/>
    <col min="5911" max="5911" width="18.140625" style="150" customWidth="1"/>
    <col min="5912" max="5912" width="19.85546875" style="150" customWidth="1"/>
    <col min="5913" max="5913" width="12.85546875" style="150" customWidth="1"/>
    <col min="5914" max="5914" width="16.85546875" style="150" customWidth="1"/>
    <col min="5915" max="5915" width="15" style="150" customWidth="1"/>
    <col min="5916" max="5916" width="18" style="150" customWidth="1"/>
    <col min="5917" max="5917" width="18.140625" style="150" customWidth="1"/>
    <col min="5918" max="5918" width="11.42578125" style="150" customWidth="1"/>
    <col min="5919" max="5919" width="15.85546875" style="150" customWidth="1"/>
    <col min="5920" max="5920" width="0" style="150" hidden="1" customWidth="1"/>
    <col min="5921" max="5921" width="0.28515625" style="150" customWidth="1"/>
    <col min="5922" max="5922" width="19" style="150" customWidth="1"/>
    <col min="5923" max="5923" width="20.42578125" style="150" customWidth="1"/>
    <col min="5924" max="5924" width="23.28515625" style="150" customWidth="1"/>
    <col min="5925" max="5925" width="26.140625" style="150" customWidth="1"/>
    <col min="5926" max="5929" width="11.42578125" style="150" customWidth="1"/>
    <col min="5930" max="6088" width="11.42578125" style="150"/>
    <col min="6089" max="6089" width="8" style="150" customWidth="1"/>
    <col min="6090" max="6090" width="29.140625" style="150" customWidth="1"/>
    <col min="6091" max="6091" width="8.140625" style="150" customWidth="1"/>
    <col min="6092" max="6092" width="10.7109375" style="150" customWidth="1"/>
    <col min="6093" max="6093" width="8" style="150" customWidth="1"/>
    <col min="6094" max="6094" width="10.5703125" style="150" customWidth="1"/>
    <col min="6095" max="6095" width="9.5703125" style="150" customWidth="1"/>
    <col min="6096" max="6096" width="8.85546875" style="150" customWidth="1"/>
    <col min="6097" max="6097" width="8.140625" style="150" customWidth="1"/>
    <col min="6098" max="6098" width="9.5703125" style="150" customWidth="1"/>
    <col min="6099" max="6099" width="10.7109375" style="150" customWidth="1"/>
    <col min="6100" max="6100" width="10.28515625" style="150" customWidth="1"/>
    <col min="6101" max="6101" width="8.140625" style="150" customWidth="1"/>
    <col min="6102" max="6102" width="10.7109375" style="150" customWidth="1"/>
    <col min="6103" max="6103" width="8" style="150" customWidth="1"/>
    <col min="6104" max="6104" width="10.140625" style="150" customWidth="1"/>
    <col min="6105" max="6105" width="8.140625" style="150" customWidth="1"/>
    <col min="6106" max="6106" width="10.5703125" style="150" customWidth="1"/>
    <col min="6107" max="6107" width="8.42578125" style="150" customWidth="1"/>
    <col min="6108" max="6108" width="10.42578125" style="150" customWidth="1"/>
    <col min="6109" max="6109" width="8.7109375" style="150" customWidth="1"/>
    <col min="6110" max="6110" width="10.42578125" style="150" customWidth="1"/>
    <col min="6111" max="6120" width="11.42578125" style="150" customWidth="1"/>
    <col min="6121" max="6121" width="7.5703125" style="150" customWidth="1"/>
    <col min="6122" max="6122" width="11.42578125" style="150" customWidth="1"/>
    <col min="6123" max="6123" width="7.5703125" style="150" customWidth="1"/>
    <col min="6124" max="6124" width="11.42578125" style="150" customWidth="1"/>
    <col min="6125" max="6125" width="7.7109375" style="150" customWidth="1"/>
    <col min="6126" max="6126" width="11.42578125" style="150" customWidth="1"/>
    <col min="6127" max="6127" width="7.85546875" style="150" customWidth="1"/>
    <col min="6128" max="6128" width="10.28515625" style="150" customWidth="1"/>
    <col min="6129" max="6129" width="9.42578125" style="150" customWidth="1"/>
    <col min="6130" max="6130" width="9.28515625" style="150" customWidth="1"/>
    <col min="6131" max="6131" width="8.42578125" style="150" customWidth="1"/>
    <col min="6132" max="6132" width="11.42578125" style="150" customWidth="1"/>
    <col min="6133" max="6133" width="9.42578125" style="150" customWidth="1"/>
    <col min="6134" max="6134" width="11.42578125" style="150" customWidth="1"/>
    <col min="6135" max="6135" width="7.7109375" style="150" customWidth="1"/>
    <col min="6136" max="6136" width="11.42578125" style="150" customWidth="1"/>
    <col min="6137" max="6137" width="7.85546875" style="150" customWidth="1"/>
    <col min="6138" max="6138" width="8.7109375" style="150" customWidth="1"/>
    <col min="6139" max="6139" width="7.85546875" style="150" customWidth="1"/>
    <col min="6140" max="6140" width="11.42578125" style="150" customWidth="1"/>
    <col min="6141" max="6141" width="7.7109375" style="150" customWidth="1"/>
    <col min="6142" max="6142" width="11.42578125" style="150" customWidth="1"/>
    <col min="6143" max="6145" width="0" style="150" hidden="1" customWidth="1"/>
    <col min="6146" max="6147" width="11.42578125" style="150" customWidth="1"/>
    <col min="6148" max="6148" width="9" style="150" customWidth="1"/>
    <col min="6149" max="6151" width="11.42578125" style="150" customWidth="1"/>
    <col min="6152" max="6152" width="8.7109375" style="150" customWidth="1"/>
    <col min="6153" max="6155" width="11.42578125" style="150" customWidth="1"/>
    <col min="6156" max="6157" width="11.5703125" style="150" bestFit="1" customWidth="1"/>
    <col min="6158" max="6158" width="11.5703125" style="150" customWidth="1"/>
    <col min="6159" max="6159" width="11.42578125" style="150" customWidth="1"/>
    <col min="6160" max="6161" width="11.5703125" style="150" bestFit="1" customWidth="1"/>
    <col min="6162" max="6162" width="11.42578125" style="150" customWidth="1"/>
    <col min="6163" max="6163" width="6" style="150" customWidth="1"/>
    <col min="6164" max="6164" width="2.7109375" style="150" customWidth="1"/>
    <col min="6165" max="6165" width="3.7109375" style="150" customWidth="1"/>
    <col min="6166" max="6166" width="2.85546875" style="150" customWidth="1"/>
    <col min="6167" max="6167" width="18.140625" style="150" customWidth="1"/>
    <col min="6168" max="6168" width="19.85546875" style="150" customWidth="1"/>
    <col min="6169" max="6169" width="12.85546875" style="150" customWidth="1"/>
    <col min="6170" max="6170" width="16.85546875" style="150" customWidth="1"/>
    <col min="6171" max="6171" width="15" style="150" customWidth="1"/>
    <col min="6172" max="6172" width="18" style="150" customWidth="1"/>
    <col min="6173" max="6173" width="18.140625" style="150" customWidth="1"/>
    <col min="6174" max="6174" width="11.42578125" style="150" customWidth="1"/>
    <col min="6175" max="6175" width="15.85546875" style="150" customWidth="1"/>
    <col min="6176" max="6176" width="0" style="150" hidden="1" customWidth="1"/>
    <col min="6177" max="6177" width="0.28515625" style="150" customWidth="1"/>
    <col min="6178" max="6178" width="19" style="150" customWidth="1"/>
    <col min="6179" max="6179" width="20.42578125" style="150" customWidth="1"/>
    <col min="6180" max="6180" width="23.28515625" style="150" customWidth="1"/>
    <col min="6181" max="6181" width="26.140625" style="150" customWidth="1"/>
    <col min="6182" max="6185" width="11.42578125" style="150" customWidth="1"/>
    <col min="6186" max="6344" width="11.42578125" style="150"/>
    <col min="6345" max="6345" width="8" style="150" customWidth="1"/>
    <col min="6346" max="6346" width="29.140625" style="150" customWidth="1"/>
    <col min="6347" max="6347" width="8.140625" style="150" customWidth="1"/>
    <col min="6348" max="6348" width="10.7109375" style="150" customWidth="1"/>
    <col min="6349" max="6349" width="8" style="150" customWidth="1"/>
    <col min="6350" max="6350" width="10.5703125" style="150" customWidth="1"/>
    <col min="6351" max="6351" width="9.5703125" style="150" customWidth="1"/>
    <col min="6352" max="6352" width="8.85546875" style="150" customWidth="1"/>
    <col min="6353" max="6353" width="8.140625" style="150" customWidth="1"/>
    <col min="6354" max="6354" width="9.5703125" style="150" customWidth="1"/>
    <col min="6355" max="6355" width="10.7109375" style="150" customWidth="1"/>
    <col min="6356" max="6356" width="10.28515625" style="150" customWidth="1"/>
    <col min="6357" max="6357" width="8.140625" style="150" customWidth="1"/>
    <col min="6358" max="6358" width="10.7109375" style="150" customWidth="1"/>
    <col min="6359" max="6359" width="8" style="150" customWidth="1"/>
    <col min="6360" max="6360" width="10.140625" style="150" customWidth="1"/>
    <col min="6361" max="6361" width="8.140625" style="150" customWidth="1"/>
    <col min="6362" max="6362" width="10.5703125" style="150" customWidth="1"/>
    <col min="6363" max="6363" width="8.42578125" style="150" customWidth="1"/>
    <col min="6364" max="6364" width="10.42578125" style="150" customWidth="1"/>
    <col min="6365" max="6365" width="8.7109375" style="150" customWidth="1"/>
    <col min="6366" max="6366" width="10.42578125" style="150" customWidth="1"/>
    <col min="6367" max="6376" width="11.42578125" style="150" customWidth="1"/>
    <col min="6377" max="6377" width="7.5703125" style="150" customWidth="1"/>
    <col min="6378" max="6378" width="11.42578125" style="150" customWidth="1"/>
    <col min="6379" max="6379" width="7.5703125" style="150" customWidth="1"/>
    <col min="6380" max="6380" width="11.42578125" style="150" customWidth="1"/>
    <col min="6381" max="6381" width="7.7109375" style="150" customWidth="1"/>
    <col min="6382" max="6382" width="11.42578125" style="150" customWidth="1"/>
    <col min="6383" max="6383" width="7.85546875" style="150" customWidth="1"/>
    <col min="6384" max="6384" width="10.28515625" style="150" customWidth="1"/>
    <col min="6385" max="6385" width="9.42578125" style="150" customWidth="1"/>
    <col min="6386" max="6386" width="9.28515625" style="150" customWidth="1"/>
    <col min="6387" max="6387" width="8.42578125" style="150" customWidth="1"/>
    <col min="6388" max="6388" width="11.42578125" style="150" customWidth="1"/>
    <col min="6389" max="6389" width="9.42578125" style="150" customWidth="1"/>
    <col min="6390" max="6390" width="11.42578125" style="150" customWidth="1"/>
    <col min="6391" max="6391" width="7.7109375" style="150" customWidth="1"/>
    <col min="6392" max="6392" width="11.42578125" style="150" customWidth="1"/>
    <col min="6393" max="6393" width="7.85546875" style="150" customWidth="1"/>
    <col min="6394" max="6394" width="8.7109375" style="150" customWidth="1"/>
    <col min="6395" max="6395" width="7.85546875" style="150" customWidth="1"/>
    <col min="6396" max="6396" width="11.42578125" style="150" customWidth="1"/>
    <col min="6397" max="6397" width="7.7109375" style="150" customWidth="1"/>
    <col min="6398" max="6398" width="11.42578125" style="150" customWidth="1"/>
    <col min="6399" max="6401" width="0" style="150" hidden="1" customWidth="1"/>
    <col min="6402" max="6403" width="11.42578125" style="150" customWidth="1"/>
    <col min="6404" max="6404" width="9" style="150" customWidth="1"/>
    <col min="6405" max="6407" width="11.42578125" style="150" customWidth="1"/>
    <col min="6408" max="6408" width="8.7109375" style="150" customWidth="1"/>
    <col min="6409" max="6411" width="11.42578125" style="150" customWidth="1"/>
    <col min="6412" max="6413" width="11.5703125" style="150" bestFit="1" customWidth="1"/>
    <col min="6414" max="6414" width="11.5703125" style="150" customWidth="1"/>
    <col min="6415" max="6415" width="11.42578125" style="150" customWidth="1"/>
    <col min="6416" max="6417" width="11.5703125" style="150" bestFit="1" customWidth="1"/>
    <col min="6418" max="6418" width="11.42578125" style="150" customWidth="1"/>
    <col min="6419" max="6419" width="6" style="150" customWidth="1"/>
    <col min="6420" max="6420" width="2.7109375" style="150" customWidth="1"/>
    <col min="6421" max="6421" width="3.7109375" style="150" customWidth="1"/>
    <col min="6422" max="6422" width="2.85546875" style="150" customWidth="1"/>
    <col min="6423" max="6423" width="18.140625" style="150" customWidth="1"/>
    <col min="6424" max="6424" width="19.85546875" style="150" customWidth="1"/>
    <col min="6425" max="6425" width="12.85546875" style="150" customWidth="1"/>
    <col min="6426" max="6426" width="16.85546875" style="150" customWidth="1"/>
    <col min="6427" max="6427" width="15" style="150" customWidth="1"/>
    <col min="6428" max="6428" width="18" style="150" customWidth="1"/>
    <col min="6429" max="6429" width="18.140625" style="150" customWidth="1"/>
    <col min="6430" max="6430" width="11.42578125" style="150" customWidth="1"/>
    <col min="6431" max="6431" width="15.85546875" style="150" customWidth="1"/>
    <col min="6432" max="6432" width="0" style="150" hidden="1" customWidth="1"/>
    <col min="6433" max="6433" width="0.28515625" style="150" customWidth="1"/>
    <col min="6434" max="6434" width="19" style="150" customWidth="1"/>
    <col min="6435" max="6435" width="20.42578125" style="150" customWidth="1"/>
    <col min="6436" max="6436" width="23.28515625" style="150" customWidth="1"/>
    <col min="6437" max="6437" width="26.140625" style="150" customWidth="1"/>
    <col min="6438" max="6441" width="11.42578125" style="150" customWidth="1"/>
    <col min="6442" max="6600" width="11.42578125" style="150"/>
    <col min="6601" max="6601" width="8" style="150" customWidth="1"/>
    <col min="6602" max="6602" width="29.140625" style="150" customWidth="1"/>
    <col min="6603" max="6603" width="8.140625" style="150" customWidth="1"/>
    <col min="6604" max="6604" width="10.7109375" style="150" customWidth="1"/>
    <col min="6605" max="6605" width="8" style="150" customWidth="1"/>
    <col min="6606" max="6606" width="10.5703125" style="150" customWidth="1"/>
    <col min="6607" max="6607" width="9.5703125" style="150" customWidth="1"/>
    <col min="6608" max="6608" width="8.85546875" style="150" customWidth="1"/>
    <col min="6609" max="6609" width="8.140625" style="150" customWidth="1"/>
    <col min="6610" max="6610" width="9.5703125" style="150" customWidth="1"/>
    <col min="6611" max="6611" width="10.7109375" style="150" customWidth="1"/>
    <col min="6612" max="6612" width="10.28515625" style="150" customWidth="1"/>
    <col min="6613" max="6613" width="8.140625" style="150" customWidth="1"/>
    <col min="6614" max="6614" width="10.7109375" style="150" customWidth="1"/>
    <col min="6615" max="6615" width="8" style="150" customWidth="1"/>
    <col min="6616" max="6616" width="10.140625" style="150" customWidth="1"/>
    <col min="6617" max="6617" width="8.140625" style="150" customWidth="1"/>
    <col min="6618" max="6618" width="10.5703125" style="150" customWidth="1"/>
    <col min="6619" max="6619" width="8.42578125" style="150" customWidth="1"/>
    <col min="6620" max="6620" width="10.42578125" style="150" customWidth="1"/>
    <col min="6621" max="6621" width="8.7109375" style="150" customWidth="1"/>
    <col min="6622" max="6622" width="10.42578125" style="150" customWidth="1"/>
    <col min="6623" max="6632" width="11.42578125" style="150" customWidth="1"/>
    <col min="6633" max="6633" width="7.5703125" style="150" customWidth="1"/>
    <col min="6634" max="6634" width="11.42578125" style="150" customWidth="1"/>
    <col min="6635" max="6635" width="7.5703125" style="150" customWidth="1"/>
    <col min="6636" max="6636" width="11.42578125" style="150" customWidth="1"/>
    <col min="6637" max="6637" width="7.7109375" style="150" customWidth="1"/>
    <col min="6638" max="6638" width="11.42578125" style="150" customWidth="1"/>
    <col min="6639" max="6639" width="7.85546875" style="150" customWidth="1"/>
    <col min="6640" max="6640" width="10.28515625" style="150" customWidth="1"/>
    <col min="6641" max="6641" width="9.42578125" style="150" customWidth="1"/>
    <col min="6642" max="6642" width="9.28515625" style="150" customWidth="1"/>
    <col min="6643" max="6643" width="8.42578125" style="150" customWidth="1"/>
    <col min="6644" max="6644" width="11.42578125" style="150" customWidth="1"/>
    <col min="6645" max="6645" width="9.42578125" style="150" customWidth="1"/>
    <col min="6646" max="6646" width="11.42578125" style="150" customWidth="1"/>
    <col min="6647" max="6647" width="7.7109375" style="150" customWidth="1"/>
    <col min="6648" max="6648" width="11.42578125" style="150" customWidth="1"/>
    <col min="6649" max="6649" width="7.85546875" style="150" customWidth="1"/>
    <col min="6650" max="6650" width="8.7109375" style="150" customWidth="1"/>
    <col min="6651" max="6651" width="7.85546875" style="150" customWidth="1"/>
    <col min="6652" max="6652" width="11.42578125" style="150" customWidth="1"/>
    <col min="6653" max="6653" width="7.7109375" style="150" customWidth="1"/>
    <col min="6654" max="6654" width="11.42578125" style="150" customWidth="1"/>
    <col min="6655" max="6657" width="0" style="150" hidden="1" customWidth="1"/>
    <col min="6658" max="6659" width="11.42578125" style="150" customWidth="1"/>
    <col min="6660" max="6660" width="9" style="150" customWidth="1"/>
    <col min="6661" max="6663" width="11.42578125" style="150" customWidth="1"/>
    <col min="6664" max="6664" width="8.7109375" style="150" customWidth="1"/>
    <col min="6665" max="6667" width="11.42578125" style="150" customWidth="1"/>
    <col min="6668" max="6669" width="11.5703125" style="150" bestFit="1" customWidth="1"/>
    <col min="6670" max="6670" width="11.5703125" style="150" customWidth="1"/>
    <col min="6671" max="6671" width="11.42578125" style="150" customWidth="1"/>
    <col min="6672" max="6673" width="11.5703125" style="150" bestFit="1" customWidth="1"/>
    <col min="6674" max="6674" width="11.42578125" style="150" customWidth="1"/>
    <col min="6675" max="6675" width="6" style="150" customWidth="1"/>
    <col min="6676" max="6676" width="2.7109375" style="150" customWidth="1"/>
    <col min="6677" max="6677" width="3.7109375" style="150" customWidth="1"/>
    <col min="6678" max="6678" width="2.85546875" style="150" customWidth="1"/>
    <col min="6679" max="6679" width="18.140625" style="150" customWidth="1"/>
    <col min="6680" max="6680" width="19.85546875" style="150" customWidth="1"/>
    <col min="6681" max="6681" width="12.85546875" style="150" customWidth="1"/>
    <col min="6682" max="6682" width="16.85546875" style="150" customWidth="1"/>
    <col min="6683" max="6683" width="15" style="150" customWidth="1"/>
    <col min="6684" max="6684" width="18" style="150" customWidth="1"/>
    <col min="6685" max="6685" width="18.140625" style="150" customWidth="1"/>
    <col min="6686" max="6686" width="11.42578125" style="150" customWidth="1"/>
    <col min="6687" max="6687" width="15.85546875" style="150" customWidth="1"/>
    <col min="6688" max="6688" width="0" style="150" hidden="1" customWidth="1"/>
    <col min="6689" max="6689" width="0.28515625" style="150" customWidth="1"/>
    <col min="6690" max="6690" width="19" style="150" customWidth="1"/>
    <col min="6691" max="6691" width="20.42578125" style="150" customWidth="1"/>
    <col min="6692" max="6692" width="23.28515625" style="150" customWidth="1"/>
    <col min="6693" max="6693" width="26.140625" style="150" customWidth="1"/>
    <col min="6694" max="6697" width="11.42578125" style="150" customWidth="1"/>
    <col min="6698" max="6856" width="11.42578125" style="150"/>
    <col min="6857" max="6857" width="8" style="150" customWidth="1"/>
    <col min="6858" max="6858" width="29.140625" style="150" customWidth="1"/>
    <col min="6859" max="6859" width="8.140625" style="150" customWidth="1"/>
    <col min="6860" max="6860" width="10.7109375" style="150" customWidth="1"/>
    <col min="6861" max="6861" width="8" style="150" customWidth="1"/>
    <col min="6862" max="6862" width="10.5703125" style="150" customWidth="1"/>
    <col min="6863" max="6863" width="9.5703125" style="150" customWidth="1"/>
    <col min="6864" max="6864" width="8.85546875" style="150" customWidth="1"/>
    <col min="6865" max="6865" width="8.140625" style="150" customWidth="1"/>
    <col min="6866" max="6866" width="9.5703125" style="150" customWidth="1"/>
    <col min="6867" max="6867" width="10.7109375" style="150" customWidth="1"/>
    <col min="6868" max="6868" width="10.28515625" style="150" customWidth="1"/>
    <col min="6869" max="6869" width="8.140625" style="150" customWidth="1"/>
    <col min="6870" max="6870" width="10.7109375" style="150" customWidth="1"/>
    <col min="6871" max="6871" width="8" style="150" customWidth="1"/>
    <col min="6872" max="6872" width="10.140625" style="150" customWidth="1"/>
    <col min="6873" max="6873" width="8.140625" style="150" customWidth="1"/>
    <col min="6874" max="6874" width="10.5703125" style="150" customWidth="1"/>
    <col min="6875" max="6875" width="8.42578125" style="150" customWidth="1"/>
    <col min="6876" max="6876" width="10.42578125" style="150" customWidth="1"/>
    <col min="6877" max="6877" width="8.7109375" style="150" customWidth="1"/>
    <col min="6878" max="6878" width="10.42578125" style="150" customWidth="1"/>
    <col min="6879" max="6888" width="11.42578125" style="150" customWidth="1"/>
    <col min="6889" max="6889" width="7.5703125" style="150" customWidth="1"/>
    <col min="6890" max="6890" width="11.42578125" style="150" customWidth="1"/>
    <col min="6891" max="6891" width="7.5703125" style="150" customWidth="1"/>
    <col min="6892" max="6892" width="11.42578125" style="150" customWidth="1"/>
    <col min="6893" max="6893" width="7.7109375" style="150" customWidth="1"/>
    <col min="6894" max="6894" width="11.42578125" style="150" customWidth="1"/>
    <col min="6895" max="6895" width="7.85546875" style="150" customWidth="1"/>
    <col min="6896" max="6896" width="10.28515625" style="150" customWidth="1"/>
    <col min="6897" max="6897" width="9.42578125" style="150" customWidth="1"/>
    <col min="6898" max="6898" width="9.28515625" style="150" customWidth="1"/>
    <col min="6899" max="6899" width="8.42578125" style="150" customWidth="1"/>
    <col min="6900" max="6900" width="11.42578125" style="150" customWidth="1"/>
    <col min="6901" max="6901" width="9.42578125" style="150" customWidth="1"/>
    <col min="6902" max="6902" width="11.42578125" style="150" customWidth="1"/>
    <col min="6903" max="6903" width="7.7109375" style="150" customWidth="1"/>
    <col min="6904" max="6904" width="11.42578125" style="150" customWidth="1"/>
    <col min="6905" max="6905" width="7.85546875" style="150" customWidth="1"/>
    <col min="6906" max="6906" width="8.7109375" style="150" customWidth="1"/>
    <col min="6907" max="6907" width="7.85546875" style="150" customWidth="1"/>
    <col min="6908" max="6908" width="11.42578125" style="150" customWidth="1"/>
    <col min="6909" max="6909" width="7.7109375" style="150" customWidth="1"/>
    <col min="6910" max="6910" width="11.42578125" style="150" customWidth="1"/>
    <col min="6911" max="6913" width="0" style="150" hidden="1" customWidth="1"/>
    <col min="6914" max="6915" width="11.42578125" style="150" customWidth="1"/>
    <col min="6916" max="6916" width="9" style="150" customWidth="1"/>
    <col min="6917" max="6919" width="11.42578125" style="150" customWidth="1"/>
    <col min="6920" max="6920" width="8.7109375" style="150" customWidth="1"/>
    <col min="6921" max="6923" width="11.42578125" style="150" customWidth="1"/>
    <col min="6924" max="6925" width="11.5703125" style="150" bestFit="1" customWidth="1"/>
    <col min="6926" max="6926" width="11.5703125" style="150" customWidth="1"/>
    <col min="6927" max="6927" width="11.42578125" style="150" customWidth="1"/>
    <col min="6928" max="6929" width="11.5703125" style="150" bestFit="1" customWidth="1"/>
    <col min="6930" max="6930" width="11.42578125" style="150" customWidth="1"/>
    <col min="6931" max="6931" width="6" style="150" customWidth="1"/>
    <col min="6932" max="6932" width="2.7109375" style="150" customWidth="1"/>
    <col min="6933" max="6933" width="3.7109375" style="150" customWidth="1"/>
    <col min="6934" max="6934" width="2.85546875" style="150" customWidth="1"/>
    <col min="6935" max="6935" width="18.140625" style="150" customWidth="1"/>
    <col min="6936" max="6936" width="19.85546875" style="150" customWidth="1"/>
    <col min="6937" max="6937" width="12.85546875" style="150" customWidth="1"/>
    <col min="6938" max="6938" width="16.85546875" style="150" customWidth="1"/>
    <col min="6939" max="6939" width="15" style="150" customWidth="1"/>
    <col min="6940" max="6940" width="18" style="150" customWidth="1"/>
    <col min="6941" max="6941" width="18.140625" style="150" customWidth="1"/>
    <col min="6942" max="6942" width="11.42578125" style="150" customWidth="1"/>
    <col min="6943" max="6943" width="15.85546875" style="150" customWidth="1"/>
    <col min="6944" max="6944" width="0" style="150" hidden="1" customWidth="1"/>
    <col min="6945" max="6945" width="0.28515625" style="150" customWidth="1"/>
    <col min="6946" max="6946" width="19" style="150" customWidth="1"/>
    <col min="6947" max="6947" width="20.42578125" style="150" customWidth="1"/>
    <col min="6948" max="6948" width="23.28515625" style="150" customWidth="1"/>
    <col min="6949" max="6949" width="26.140625" style="150" customWidth="1"/>
    <col min="6950" max="6953" width="11.42578125" style="150" customWidth="1"/>
    <col min="6954" max="7112" width="11.42578125" style="150"/>
    <col min="7113" max="7113" width="8" style="150" customWidth="1"/>
    <col min="7114" max="7114" width="29.140625" style="150" customWidth="1"/>
    <col min="7115" max="7115" width="8.140625" style="150" customWidth="1"/>
    <col min="7116" max="7116" width="10.7109375" style="150" customWidth="1"/>
    <col min="7117" max="7117" width="8" style="150" customWidth="1"/>
    <col min="7118" max="7118" width="10.5703125" style="150" customWidth="1"/>
    <col min="7119" max="7119" width="9.5703125" style="150" customWidth="1"/>
    <col min="7120" max="7120" width="8.85546875" style="150" customWidth="1"/>
    <col min="7121" max="7121" width="8.140625" style="150" customWidth="1"/>
    <col min="7122" max="7122" width="9.5703125" style="150" customWidth="1"/>
    <col min="7123" max="7123" width="10.7109375" style="150" customWidth="1"/>
    <col min="7124" max="7124" width="10.28515625" style="150" customWidth="1"/>
    <col min="7125" max="7125" width="8.140625" style="150" customWidth="1"/>
    <col min="7126" max="7126" width="10.7109375" style="150" customWidth="1"/>
    <col min="7127" max="7127" width="8" style="150" customWidth="1"/>
    <col min="7128" max="7128" width="10.140625" style="150" customWidth="1"/>
    <col min="7129" max="7129" width="8.140625" style="150" customWidth="1"/>
    <col min="7130" max="7130" width="10.5703125" style="150" customWidth="1"/>
    <col min="7131" max="7131" width="8.42578125" style="150" customWidth="1"/>
    <col min="7132" max="7132" width="10.42578125" style="150" customWidth="1"/>
    <col min="7133" max="7133" width="8.7109375" style="150" customWidth="1"/>
    <col min="7134" max="7134" width="10.42578125" style="150" customWidth="1"/>
    <col min="7135" max="7144" width="11.42578125" style="150" customWidth="1"/>
    <col min="7145" max="7145" width="7.5703125" style="150" customWidth="1"/>
    <col min="7146" max="7146" width="11.42578125" style="150" customWidth="1"/>
    <col min="7147" max="7147" width="7.5703125" style="150" customWidth="1"/>
    <col min="7148" max="7148" width="11.42578125" style="150" customWidth="1"/>
    <col min="7149" max="7149" width="7.7109375" style="150" customWidth="1"/>
    <col min="7150" max="7150" width="11.42578125" style="150" customWidth="1"/>
    <col min="7151" max="7151" width="7.85546875" style="150" customWidth="1"/>
    <col min="7152" max="7152" width="10.28515625" style="150" customWidth="1"/>
    <col min="7153" max="7153" width="9.42578125" style="150" customWidth="1"/>
    <col min="7154" max="7154" width="9.28515625" style="150" customWidth="1"/>
    <col min="7155" max="7155" width="8.42578125" style="150" customWidth="1"/>
    <col min="7156" max="7156" width="11.42578125" style="150" customWidth="1"/>
    <col min="7157" max="7157" width="9.42578125" style="150" customWidth="1"/>
    <col min="7158" max="7158" width="11.42578125" style="150" customWidth="1"/>
    <col min="7159" max="7159" width="7.7109375" style="150" customWidth="1"/>
    <col min="7160" max="7160" width="11.42578125" style="150" customWidth="1"/>
    <col min="7161" max="7161" width="7.85546875" style="150" customWidth="1"/>
    <col min="7162" max="7162" width="8.7109375" style="150" customWidth="1"/>
    <col min="7163" max="7163" width="7.85546875" style="150" customWidth="1"/>
    <col min="7164" max="7164" width="11.42578125" style="150" customWidth="1"/>
    <col min="7165" max="7165" width="7.7109375" style="150" customWidth="1"/>
    <col min="7166" max="7166" width="11.42578125" style="150" customWidth="1"/>
    <col min="7167" max="7169" width="0" style="150" hidden="1" customWidth="1"/>
    <col min="7170" max="7171" width="11.42578125" style="150" customWidth="1"/>
    <col min="7172" max="7172" width="9" style="150" customWidth="1"/>
    <col min="7173" max="7175" width="11.42578125" style="150" customWidth="1"/>
    <col min="7176" max="7176" width="8.7109375" style="150" customWidth="1"/>
    <col min="7177" max="7179" width="11.42578125" style="150" customWidth="1"/>
    <col min="7180" max="7181" width="11.5703125" style="150" bestFit="1" customWidth="1"/>
    <col min="7182" max="7182" width="11.5703125" style="150" customWidth="1"/>
    <col min="7183" max="7183" width="11.42578125" style="150" customWidth="1"/>
    <col min="7184" max="7185" width="11.5703125" style="150" bestFit="1" customWidth="1"/>
    <col min="7186" max="7186" width="11.42578125" style="150" customWidth="1"/>
    <col min="7187" max="7187" width="6" style="150" customWidth="1"/>
    <col min="7188" max="7188" width="2.7109375" style="150" customWidth="1"/>
    <col min="7189" max="7189" width="3.7109375" style="150" customWidth="1"/>
    <col min="7190" max="7190" width="2.85546875" style="150" customWidth="1"/>
    <col min="7191" max="7191" width="18.140625" style="150" customWidth="1"/>
    <col min="7192" max="7192" width="19.85546875" style="150" customWidth="1"/>
    <col min="7193" max="7193" width="12.85546875" style="150" customWidth="1"/>
    <col min="7194" max="7194" width="16.85546875" style="150" customWidth="1"/>
    <col min="7195" max="7195" width="15" style="150" customWidth="1"/>
    <col min="7196" max="7196" width="18" style="150" customWidth="1"/>
    <col min="7197" max="7197" width="18.140625" style="150" customWidth="1"/>
    <col min="7198" max="7198" width="11.42578125" style="150" customWidth="1"/>
    <col min="7199" max="7199" width="15.85546875" style="150" customWidth="1"/>
    <col min="7200" max="7200" width="0" style="150" hidden="1" customWidth="1"/>
    <col min="7201" max="7201" width="0.28515625" style="150" customWidth="1"/>
    <col min="7202" max="7202" width="19" style="150" customWidth="1"/>
    <col min="7203" max="7203" width="20.42578125" style="150" customWidth="1"/>
    <col min="7204" max="7204" width="23.28515625" style="150" customWidth="1"/>
    <col min="7205" max="7205" width="26.140625" style="150" customWidth="1"/>
    <col min="7206" max="7209" width="11.42578125" style="150" customWidth="1"/>
    <col min="7210" max="7368" width="11.42578125" style="150"/>
    <col min="7369" max="7369" width="8" style="150" customWidth="1"/>
    <col min="7370" max="7370" width="29.140625" style="150" customWidth="1"/>
    <col min="7371" max="7371" width="8.140625" style="150" customWidth="1"/>
    <col min="7372" max="7372" width="10.7109375" style="150" customWidth="1"/>
    <col min="7373" max="7373" width="8" style="150" customWidth="1"/>
    <col min="7374" max="7374" width="10.5703125" style="150" customWidth="1"/>
    <col min="7375" max="7375" width="9.5703125" style="150" customWidth="1"/>
    <col min="7376" max="7376" width="8.85546875" style="150" customWidth="1"/>
    <col min="7377" max="7377" width="8.140625" style="150" customWidth="1"/>
    <col min="7378" max="7378" width="9.5703125" style="150" customWidth="1"/>
    <col min="7379" max="7379" width="10.7109375" style="150" customWidth="1"/>
    <col min="7380" max="7380" width="10.28515625" style="150" customWidth="1"/>
    <col min="7381" max="7381" width="8.140625" style="150" customWidth="1"/>
    <col min="7382" max="7382" width="10.7109375" style="150" customWidth="1"/>
    <col min="7383" max="7383" width="8" style="150" customWidth="1"/>
    <col min="7384" max="7384" width="10.140625" style="150" customWidth="1"/>
    <col min="7385" max="7385" width="8.140625" style="150" customWidth="1"/>
    <col min="7386" max="7386" width="10.5703125" style="150" customWidth="1"/>
    <col min="7387" max="7387" width="8.42578125" style="150" customWidth="1"/>
    <col min="7388" max="7388" width="10.42578125" style="150" customWidth="1"/>
    <col min="7389" max="7389" width="8.7109375" style="150" customWidth="1"/>
    <col min="7390" max="7390" width="10.42578125" style="150" customWidth="1"/>
    <col min="7391" max="7400" width="11.42578125" style="150" customWidth="1"/>
    <col min="7401" max="7401" width="7.5703125" style="150" customWidth="1"/>
    <col min="7402" max="7402" width="11.42578125" style="150" customWidth="1"/>
    <col min="7403" max="7403" width="7.5703125" style="150" customWidth="1"/>
    <col min="7404" max="7404" width="11.42578125" style="150" customWidth="1"/>
    <col min="7405" max="7405" width="7.7109375" style="150" customWidth="1"/>
    <col min="7406" max="7406" width="11.42578125" style="150" customWidth="1"/>
    <col min="7407" max="7407" width="7.85546875" style="150" customWidth="1"/>
    <col min="7408" max="7408" width="10.28515625" style="150" customWidth="1"/>
    <col min="7409" max="7409" width="9.42578125" style="150" customWidth="1"/>
    <col min="7410" max="7410" width="9.28515625" style="150" customWidth="1"/>
    <col min="7411" max="7411" width="8.42578125" style="150" customWidth="1"/>
    <col min="7412" max="7412" width="11.42578125" style="150" customWidth="1"/>
    <col min="7413" max="7413" width="9.42578125" style="150" customWidth="1"/>
    <col min="7414" max="7414" width="11.42578125" style="150" customWidth="1"/>
    <col min="7415" max="7415" width="7.7109375" style="150" customWidth="1"/>
    <col min="7416" max="7416" width="11.42578125" style="150" customWidth="1"/>
    <col min="7417" max="7417" width="7.85546875" style="150" customWidth="1"/>
    <col min="7418" max="7418" width="8.7109375" style="150" customWidth="1"/>
    <col min="7419" max="7419" width="7.85546875" style="150" customWidth="1"/>
    <col min="7420" max="7420" width="11.42578125" style="150" customWidth="1"/>
    <col min="7421" max="7421" width="7.7109375" style="150" customWidth="1"/>
    <col min="7422" max="7422" width="11.42578125" style="150" customWidth="1"/>
    <col min="7423" max="7425" width="0" style="150" hidden="1" customWidth="1"/>
    <col min="7426" max="7427" width="11.42578125" style="150" customWidth="1"/>
    <col min="7428" max="7428" width="9" style="150" customWidth="1"/>
    <col min="7429" max="7431" width="11.42578125" style="150" customWidth="1"/>
    <col min="7432" max="7432" width="8.7109375" style="150" customWidth="1"/>
    <col min="7433" max="7435" width="11.42578125" style="150" customWidth="1"/>
    <col min="7436" max="7437" width="11.5703125" style="150" bestFit="1" customWidth="1"/>
    <col min="7438" max="7438" width="11.5703125" style="150" customWidth="1"/>
    <col min="7439" max="7439" width="11.42578125" style="150" customWidth="1"/>
    <col min="7440" max="7441" width="11.5703125" style="150" bestFit="1" customWidth="1"/>
    <col min="7442" max="7442" width="11.42578125" style="150" customWidth="1"/>
    <col min="7443" max="7443" width="6" style="150" customWidth="1"/>
    <col min="7444" max="7444" width="2.7109375" style="150" customWidth="1"/>
    <col min="7445" max="7445" width="3.7109375" style="150" customWidth="1"/>
    <col min="7446" max="7446" width="2.85546875" style="150" customWidth="1"/>
    <col min="7447" max="7447" width="18.140625" style="150" customWidth="1"/>
    <col min="7448" max="7448" width="19.85546875" style="150" customWidth="1"/>
    <col min="7449" max="7449" width="12.85546875" style="150" customWidth="1"/>
    <col min="7450" max="7450" width="16.85546875" style="150" customWidth="1"/>
    <col min="7451" max="7451" width="15" style="150" customWidth="1"/>
    <col min="7452" max="7452" width="18" style="150" customWidth="1"/>
    <col min="7453" max="7453" width="18.140625" style="150" customWidth="1"/>
    <col min="7454" max="7454" width="11.42578125" style="150" customWidth="1"/>
    <col min="7455" max="7455" width="15.85546875" style="150" customWidth="1"/>
    <col min="7456" max="7456" width="0" style="150" hidden="1" customWidth="1"/>
    <col min="7457" max="7457" width="0.28515625" style="150" customWidth="1"/>
    <col min="7458" max="7458" width="19" style="150" customWidth="1"/>
    <col min="7459" max="7459" width="20.42578125" style="150" customWidth="1"/>
    <col min="7460" max="7460" width="23.28515625" style="150" customWidth="1"/>
    <col min="7461" max="7461" width="26.140625" style="150" customWidth="1"/>
    <col min="7462" max="7465" width="11.42578125" style="150" customWidth="1"/>
    <col min="7466" max="7624" width="11.42578125" style="150"/>
    <col min="7625" max="7625" width="8" style="150" customWidth="1"/>
    <col min="7626" max="7626" width="29.140625" style="150" customWidth="1"/>
    <col min="7627" max="7627" width="8.140625" style="150" customWidth="1"/>
    <col min="7628" max="7628" width="10.7109375" style="150" customWidth="1"/>
    <col min="7629" max="7629" width="8" style="150" customWidth="1"/>
    <col min="7630" max="7630" width="10.5703125" style="150" customWidth="1"/>
    <col min="7631" max="7631" width="9.5703125" style="150" customWidth="1"/>
    <col min="7632" max="7632" width="8.85546875" style="150" customWidth="1"/>
    <col min="7633" max="7633" width="8.140625" style="150" customWidth="1"/>
    <col min="7634" max="7634" width="9.5703125" style="150" customWidth="1"/>
    <col min="7635" max="7635" width="10.7109375" style="150" customWidth="1"/>
    <col min="7636" max="7636" width="10.28515625" style="150" customWidth="1"/>
    <col min="7637" max="7637" width="8.140625" style="150" customWidth="1"/>
    <col min="7638" max="7638" width="10.7109375" style="150" customWidth="1"/>
    <col min="7639" max="7639" width="8" style="150" customWidth="1"/>
    <col min="7640" max="7640" width="10.140625" style="150" customWidth="1"/>
    <col min="7641" max="7641" width="8.140625" style="150" customWidth="1"/>
    <col min="7642" max="7642" width="10.5703125" style="150" customWidth="1"/>
    <col min="7643" max="7643" width="8.42578125" style="150" customWidth="1"/>
    <col min="7644" max="7644" width="10.42578125" style="150" customWidth="1"/>
    <col min="7645" max="7645" width="8.7109375" style="150" customWidth="1"/>
    <col min="7646" max="7646" width="10.42578125" style="150" customWidth="1"/>
    <col min="7647" max="7656" width="11.42578125" style="150" customWidth="1"/>
    <col min="7657" max="7657" width="7.5703125" style="150" customWidth="1"/>
    <col min="7658" max="7658" width="11.42578125" style="150" customWidth="1"/>
    <col min="7659" max="7659" width="7.5703125" style="150" customWidth="1"/>
    <col min="7660" max="7660" width="11.42578125" style="150" customWidth="1"/>
    <col min="7661" max="7661" width="7.7109375" style="150" customWidth="1"/>
    <col min="7662" max="7662" width="11.42578125" style="150" customWidth="1"/>
    <col min="7663" max="7663" width="7.85546875" style="150" customWidth="1"/>
    <col min="7664" max="7664" width="10.28515625" style="150" customWidth="1"/>
    <col min="7665" max="7665" width="9.42578125" style="150" customWidth="1"/>
    <col min="7666" max="7666" width="9.28515625" style="150" customWidth="1"/>
    <col min="7667" max="7667" width="8.42578125" style="150" customWidth="1"/>
    <col min="7668" max="7668" width="11.42578125" style="150" customWidth="1"/>
    <col min="7669" max="7669" width="9.42578125" style="150" customWidth="1"/>
    <col min="7670" max="7670" width="11.42578125" style="150" customWidth="1"/>
    <col min="7671" max="7671" width="7.7109375" style="150" customWidth="1"/>
    <col min="7672" max="7672" width="11.42578125" style="150" customWidth="1"/>
    <col min="7673" max="7673" width="7.85546875" style="150" customWidth="1"/>
    <col min="7674" max="7674" width="8.7109375" style="150" customWidth="1"/>
    <col min="7675" max="7675" width="7.85546875" style="150" customWidth="1"/>
    <col min="7676" max="7676" width="11.42578125" style="150" customWidth="1"/>
    <col min="7677" max="7677" width="7.7109375" style="150" customWidth="1"/>
    <col min="7678" max="7678" width="11.42578125" style="150" customWidth="1"/>
    <col min="7679" max="7681" width="0" style="150" hidden="1" customWidth="1"/>
    <col min="7682" max="7683" width="11.42578125" style="150" customWidth="1"/>
    <col min="7684" max="7684" width="9" style="150" customWidth="1"/>
    <col min="7685" max="7687" width="11.42578125" style="150" customWidth="1"/>
    <col min="7688" max="7688" width="8.7109375" style="150" customWidth="1"/>
    <col min="7689" max="7691" width="11.42578125" style="150" customWidth="1"/>
    <col min="7692" max="7693" width="11.5703125" style="150" bestFit="1" customWidth="1"/>
    <col min="7694" max="7694" width="11.5703125" style="150" customWidth="1"/>
    <col min="7695" max="7695" width="11.42578125" style="150" customWidth="1"/>
    <col min="7696" max="7697" width="11.5703125" style="150" bestFit="1" customWidth="1"/>
    <col min="7698" max="7698" width="11.42578125" style="150" customWidth="1"/>
    <col min="7699" max="7699" width="6" style="150" customWidth="1"/>
    <col min="7700" max="7700" width="2.7109375" style="150" customWidth="1"/>
    <col min="7701" max="7701" width="3.7109375" style="150" customWidth="1"/>
    <col min="7702" max="7702" width="2.85546875" style="150" customWidth="1"/>
    <col min="7703" max="7703" width="18.140625" style="150" customWidth="1"/>
    <col min="7704" max="7704" width="19.85546875" style="150" customWidth="1"/>
    <col min="7705" max="7705" width="12.85546875" style="150" customWidth="1"/>
    <col min="7706" max="7706" width="16.85546875" style="150" customWidth="1"/>
    <col min="7707" max="7707" width="15" style="150" customWidth="1"/>
    <col min="7708" max="7708" width="18" style="150" customWidth="1"/>
    <col min="7709" max="7709" width="18.140625" style="150" customWidth="1"/>
    <col min="7710" max="7710" width="11.42578125" style="150" customWidth="1"/>
    <col min="7711" max="7711" width="15.85546875" style="150" customWidth="1"/>
    <col min="7712" max="7712" width="0" style="150" hidden="1" customWidth="1"/>
    <col min="7713" max="7713" width="0.28515625" style="150" customWidth="1"/>
    <col min="7714" max="7714" width="19" style="150" customWidth="1"/>
    <col min="7715" max="7715" width="20.42578125" style="150" customWidth="1"/>
    <col min="7716" max="7716" width="23.28515625" style="150" customWidth="1"/>
    <col min="7717" max="7717" width="26.140625" style="150" customWidth="1"/>
    <col min="7718" max="7721" width="11.42578125" style="150" customWidth="1"/>
    <col min="7722" max="7880" width="11.42578125" style="150"/>
    <col min="7881" max="7881" width="8" style="150" customWidth="1"/>
    <col min="7882" max="7882" width="29.140625" style="150" customWidth="1"/>
    <col min="7883" max="7883" width="8.140625" style="150" customWidth="1"/>
    <col min="7884" max="7884" width="10.7109375" style="150" customWidth="1"/>
    <col min="7885" max="7885" width="8" style="150" customWidth="1"/>
    <col min="7886" max="7886" width="10.5703125" style="150" customWidth="1"/>
    <col min="7887" max="7887" width="9.5703125" style="150" customWidth="1"/>
    <col min="7888" max="7888" width="8.85546875" style="150" customWidth="1"/>
    <col min="7889" max="7889" width="8.140625" style="150" customWidth="1"/>
    <col min="7890" max="7890" width="9.5703125" style="150" customWidth="1"/>
    <col min="7891" max="7891" width="10.7109375" style="150" customWidth="1"/>
    <col min="7892" max="7892" width="10.28515625" style="150" customWidth="1"/>
    <col min="7893" max="7893" width="8.140625" style="150" customWidth="1"/>
    <col min="7894" max="7894" width="10.7109375" style="150" customWidth="1"/>
    <col min="7895" max="7895" width="8" style="150" customWidth="1"/>
    <col min="7896" max="7896" width="10.140625" style="150" customWidth="1"/>
    <col min="7897" max="7897" width="8.140625" style="150" customWidth="1"/>
    <col min="7898" max="7898" width="10.5703125" style="150" customWidth="1"/>
    <col min="7899" max="7899" width="8.42578125" style="150" customWidth="1"/>
    <col min="7900" max="7900" width="10.42578125" style="150" customWidth="1"/>
    <col min="7901" max="7901" width="8.7109375" style="150" customWidth="1"/>
    <col min="7902" max="7902" width="10.42578125" style="150" customWidth="1"/>
    <col min="7903" max="7912" width="11.42578125" style="150" customWidth="1"/>
    <col min="7913" max="7913" width="7.5703125" style="150" customWidth="1"/>
    <col min="7914" max="7914" width="11.42578125" style="150" customWidth="1"/>
    <col min="7915" max="7915" width="7.5703125" style="150" customWidth="1"/>
    <col min="7916" max="7916" width="11.42578125" style="150" customWidth="1"/>
    <col min="7917" max="7917" width="7.7109375" style="150" customWidth="1"/>
    <col min="7918" max="7918" width="11.42578125" style="150" customWidth="1"/>
    <col min="7919" max="7919" width="7.85546875" style="150" customWidth="1"/>
    <col min="7920" max="7920" width="10.28515625" style="150" customWidth="1"/>
    <col min="7921" max="7921" width="9.42578125" style="150" customWidth="1"/>
    <col min="7922" max="7922" width="9.28515625" style="150" customWidth="1"/>
    <col min="7923" max="7923" width="8.42578125" style="150" customWidth="1"/>
    <col min="7924" max="7924" width="11.42578125" style="150" customWidth="1"/>
    <col min="7925" max="7925" width="9.42578125" style="150" customWidth="1"/>
    <col min="7926" max="7926" width="11.42578125" style="150" customWidth="1"/>
    <col min="7927" max="7927" width="7.7109375" style="150" customWidth="1"/>
    <col min="7928" max="7928" width="11.42578125" style="150" customWidth="1"/>
    <col min="7929" max="7929" width="7.85546875" style="150" customWidth="1"/>
    <col min="7930" max="7930" width="8.7109375" style="150" customWidth="1"/>
    <col min="7931" max="7931" width="7.85546875" style="150" customWidth="1"/>
    <col min="7932" max="7932" width="11.42578125" style="150" customWidth="1"/>
    <col min="7933" max="7933" width="7.7109375" style="150" customWidth="1"/>
    <col min="7934" max="7934" width="11.42578125" style="150" customWidth="1"/>
    <col min="7935" max="7937" width="0" style="150" hidden="1" customWidth="1"/>
    <col min="7938" max="7939" width="11.42578125" style="150" customWidth="1"/>
    <col min="7940" max="7940" width="9" style="150" customWidth="1"/>
    <col min="7941" max="7943" width="11.42578125" style="150" customWidth="1"/>
    <col min="7944" max="7944" width="8.7109375" style="150" customWidth="1"/>
    <col min="7945" max="7947" width="11.42578125" style="150" customWidth="1"/>
    <col min="7948" max="7949" width="11.5703125" style="150" bestFit="1" customWidth="1"/>
    <col min="7950" max="7950" width="11.5703125" style="150" customWidth="1"/>
    <col min="7951" max="7951" width="11.42578125" style="150" customWidth="1"/>
    <col min="7952" max="7953" width="11.5703125" style="150" bestFit="1" customWidth="1"/>
    <col min="7954" max="7954" width="11.42578125" style="150" customWidth="1"/>
    <col min="7955" max="7955" width="6" style="150" customWidth="1"/>
    <col min="7956" max="7956" width="2.7109375" style="150" customWidth="1"/>
    <col min="7957" max="7957" width="3.7109375" style="150" customWidth="1"/>
    <col min="7958" max="7958" width="2.85546875" style="150" customWidth="1"/>
    <col min="7959" max="7959" width="18.140625" style="150" customWidth="1"/>
    <col min="7960" max="7960" width="19.85546875" style="150" customWidth="1"/>
    <col min="7961" max="7961" width="12.85546875" style="150" customWidth="1"/>
    <col min="7962" max="7962" width="16.85546875" style="150" customWidth="1"/>
    <col min="7963" max="7963" width="15" style="150" customWidth="1"/>
    <col min="7964" max="7964" width="18" style="150" customWidth="1"/>
    <col min="7965" max="7965" width="18.140625" style="150" customWidth="1"/>
    <col min="7966" max="7966" width="11.42578125" style="150" customWidth="1"/>
    <col min="7967" max="7967" width="15.85546875" style="150" customWidth="1"/>
    <col min="7968" max="7968" width="0" style="150" hidden="1" customWidth="1"/>
    <col min="7969" max="7969" width="0.28515625" style="150" customWidth="1"/>
    <col min="7970" max="7970" width="19" style="150" customWidth="1"/>
    <col min="7971" max="7971" width="20.42578125" style="150" customWidth="1"/>
    <col min="7972" max="7972" width="23.28515625" style="150" customWidth="1"/>
    <col min="7973" max="7973" width="26.140625" style="150" customWidth="1"/>
    <col min="7974" max="7977" width="11.42578125" style="150" customWidth="1"/>
    <col min="7978" max="8136" width="11.42578125" style="150"/>
    <col min="8137" max="8137" width="8" style="150" customWidth="1"/>
    <col min="8138" max="8138" width="29.140625" style="150" customWidth="1"/>
    <col min="8139" max="8139" width="8.140625" style="150" customWidth="1"/>
    <col min="8140" max="8140" width="10.7109375" style="150" customWidth="1"/>
    <col min="8141" max="8141" width="8" style="150" customWidth="1"/>
    <col min="8142" max="8142" width="10.5703125" style="150" customWidth="1"/>
    <col min="8143" max="8143" width="9.5703125" style="150" customWidth="1"/>
    <col min="8144" max="8144" width="8.85546875" style="150" customWidth="1"/>
    <col min="8145" max="8145" width="8.140625" style="150" customWidth="1"/>
    <col min="8146" max="8146" width="9.5703125" style="150" customWidth="1"/>
    <col min="8147" max="8147" width="10.7109375" style="150" customWidth="1"/>
    <col min="8148" max="8148" width="10.28515625" style="150" customWidth="1"/>
    <col min="8149" max="8149" width="8.140625" style="150" customWidth="1"/>
    <col min="8150" max="8150" width="10.7109375" style="150" customWidth="1"/>
    <col min="8151" max="8151" width="8" style="150" customWidth="1"/>
    <col min="8152" max="8152" width="10.140625" style="150" customWidth="1"/>
    <col min="8153" max="8153" width="8.140625" style="150" customWidth="1"/>
    <col min="8154" max="8154" width="10.5703125" style="150" customWidth="1"/>
    <col min="8155" max="8155" width="8.42578125" style="150" customWidth="1"/>
    <col min="8156" max="8156" width="10.42578125" style="150" customWidth="1"/>
    <col min="8157" max="8157" width="8.7109375" style="150" customWidth="1"/>
    <col min="8158" max="8158" width="10.42578125" style="150" customWidth="1"/>
    <col min="8159" max="8168" width="11.42578125" style="150" customWidth="1"/>
    <col min="8169" max="8169" width="7.5703125" style="150" customWidth="1"/>
    <col min="8170" max="8170" width="11.42578125" style="150" customWidth="1"/>
    <col min="8171" max="8171" width="7.5703125" style="150" customWidth="1"/>
    <col min="8172" max="8172" width="11.42578125" style="150" customWidth="1"/>
    <col min="8173" max="8173" width="7.7109375" style="150" customWidth="1"/>
    <col min="8174" max="8174" width="11.42578125" style="150" customWidth="1"/>
    <col min="8175" max="8175" width="7.85546875" style="150" customWidth="1"/>
    <col min="8176" max="8176" width="10.28515625" style="150" customWidth="1"/>
    <col min="8177" max="8177" width="9.42578125" style="150" customWidth="1"/>
    <col min="8178" max="8178" width="9.28515625" style="150" customWidth="1"/>
    <col min="8179" max="8179" width="8.42578125" style="150" customWidth="1"/>
    <col min="8180" max="8180" width="11.42578125" style="150" customWidth="1"/>
    <col min="8181" max="8181" width="9.42578125" style="150" customWidth="1"/>
    <col min="8182" max="8182" width="11.42578125" style="150" customWidth="1"/>
    <col min="8183" max="8183" width="7.7109375" style="150" customWidth="1"/>
    <col min="8184" max="8184" width="11.42578125" style="150" customWidth="1"/>
    <col min="8185" max="8185" width="7.85546875" style="150" customWidth="1"/>
    <col min="8186" max="8186" width="8.7109375" style="150" customWidth="1"/>
    <col min="8187" max="8187" width="7.85546875" style="150" customWidth="1"/>
    <col min="8188" max="8188" width="11.42578125" style="150" customWidth="1"/>
    <col min="8189" max="8189" width="7.7109375" style="150" customWidth="1"/>
    <col min="8190" max="8190" width="11.42578125" style="150" customWidth="1"/>
    <col min="8191" max="8193" width="0" style="150" hidden="1" customWidth="1"/>
    <col min="8194" max="8195" width="11.42578125" style="150" customWidth="1"/>
    <col min="8196" max="8196" width="9" style="150" customWidth="1"/>
    <col min="8197" max="8199" width="11.42578125" style="150" customWidth="1"/>
    <col min="8200" max="8200" width="8.7109375" style="150" customWidth="1"/>
    <col min="8201" max="8203" width="11.42578125" style="150" customWidth="1"/>
    <col min="8204" max="8205" width="11.5703125" style="150" bestFit="1" customWidth="1"/>
    <col min="8206" max="8206" width="11.5703125" style="150" customWidth="1"/>
    <col min="8207" max="8207" width="11.42578125" style="150" customWidth="1"/>
    <col min="8208" max="8209" width="11.5703125" style="150" bestFit="1" customWidth="1"/>
    <col min="8210" max="8210" width="11.42578125" style="150" customWidth="1"/>
    <col min="8211" max="8211" width="6" style="150" customWidth="1"/>
    <col min="8212" max="8212" width="2.7109375" style="150" customWidth="1"/>
    <col min="8213" max="8213" width="3.7109375" style="150" customWidth="1"/>
    <col min="8214" max="8214" width="2.85546875" style="150" customWidth="1"/>
    <col min="8215" max="8215" width="18.140625" style="150" customWidth="1"/>
    <col min="8216" max="8216" width="19.85546875" style="150" customWidth="1"/>
    <col min="8217" max="8217" width="12.85546875" style="150" customWidth="1"/>
    <col min="8218" max="8218" width="16.85546875" style="150" customWidth="1"/>
    <col min="8219" max="8219" width="15" style="150" customWidth="1"/>
    <col min="8220" max="8220" width="18" style="150" customWidth="1"/>
    <col min="8221" max="8221" width="18.140625" style="150" customWidth="1"/>
    <col min="8222" max="8222" width="11.42578125" style="150" customWidth="1"/>
    <col min="8223" max="8223" width="15.85546875" style="150" customWidth="1"/>
    <col min="8224" max="8224" width="0" style="150" hidden="1" customWidth="1"/>
    <col min="8225" max="8225" width="0.28515625" style="150" customWidth="1"/>
    <col min="8226" max="8226" width="19" style="150" customWidth="1"/>
    <col min="8227" max="8227" width="20.42578125" style="150" customWidth="1"/>
    <col min="8228" max="8228" width="23.28515625" style="150" customWidth="1"/>
    <col min="8229" max="8229" width="26.140625" style="150" customWidth="1"/>
    <col min="8230" max="8233" width="11.42578125" style="150" customWidth="1"/>
    <col min="8234" max="8392" width="11.42578125" style="150"/>
    <col min="8393" max="8393" width="8" style="150" customWidth="1"/>
    <col min="8394" max="8394" width="29.140625" style="150" customWidth="1"/>
    <col min="8395" max="8395" width="8.140625" style="150" customWidth="1"/>
    <col min="8396" max="8396" width="10.7109375" style="150" customWidth="1"/>
    <col min="8397" max="8397" width="8" style="150" customWidth="1"/>
    <col min="8398" max="8398" width="10.5703125" style="150" customWidth="1"/>
    <col min="8399" max="8399" width="9.5703125" style="150" customWidth="1"/>
    <col min="8400" max="8400" width="8.85546875" style="150" customWidth="1"/>
    <col min="8401" max="8401" width="8.140625" style="150" customWidth="1"/>
    <col min="8402" max="8402" width="9.5703125" style="150" customWidth="1"/>
    <col min="8403" max="8403" width="10.7109375" style="150" customWidth="1"/>
    <col min="8404" max="8404" width="10.28515625" style="150" customWidth="1"/>
    <col min="8405" max="8405" width="8.140625" style="150" customWidth="1"/>
    <col min="8406" max="8406" width="10.7109375" style="150" customWidth="1"/>
    <col min="8407" max="8407" width="8" style="150" customWidth="1"/>
    <col min="8408" max="8408" width="10.140625" style="150" customWidth="1"/>
    <col min="8409" max="8409" width="8.140625" style="150" customWidth="1"/>
    <col min="8410" max="8410" width="10.5703125" style="150" customWidth="1"/>
    <col min="8411" max="8411" width="8.42578125" style="150" customWidth="1"/>
    <col min="8412" max="8412" width="10.42578125" style="150" customWidth="1"/>
    <col min="8413" max="8413" width="8.7109375" style="150" customWidth="1"/>
    <col min="8414" max="8414" width="10.42578125" style="150" customWidth="1"/>
    <col min="8415" max="8424" width="11.42578125" style="150" customWidth="1"/>
    <col min="8425" max="8425" width="7.5703125" style="150" customWidth="1"/>
    <col min="8426" max="8426" width="11.42578125" style="150" customWidth="1"/>
    <col min="8427" max="8427" width="7.5703125" style="150" customWidth="1"/>
    <col min="8428" max="8428" width="11.42578125" style="150" customWidth="1"/>
    <col min="8429" max="8429" width="7.7109375" style="150" customWidth="1"/>
    <col min="8430" max="8430" width="11.42578125" style="150" customWidth="1"/>
    <col min="8431" max="8431" width="7.85546875" style="150" customWidth="1"/>
    <col min="8432" max="8432" width="10.28515625" style="150" customWidth="1"/>
    <col min="8433" max="8433" width="9.42578125" style="150" customWidth="1"/>
    <col min="8434" max="8434" width="9.28515625" style="150" customWidth="1"/>
    <col min="8435" max="8435" width="8.42578125" style="150" customWidth="1"/>
    <col min="8436" max="8436" width="11.42578125" style="150" customWidth="1"/>
    <col min="8437" max="8437" width="9.42578125" style="150" customWidth="1"/>
    <col min="8438" max="8438" width="11.42578125" style="150" customWidth="1"/>
    <col min="8439" max="8439" width="7.7109375" style="150" customWidth="1"/>
    <col min="8440" max="8440" width="11.42578125" style="150" customWidth="1"/>
    <col min="8441" max="8441" width="7.85546875" style="150" customWidth="1"/>
    <col min="8442" max="8442" width="8.7109375" style="150" customWidth="1"/>
    <col min="8443" max="8443" width="7.85546875" style="150" customWidth="1"/>
    <col min="8444" max="8444" width="11.42578125" style="150" customWidth="1"/>
    <col min="8445" max="8445" width="7.7109375" style="150" customWidth="1"/>
    <col min="8446" max="8446" width="11.42578125" style="150" customWidth="1"/>
    <col min="8447" max="8449" width="0" style="150" hidden="1" customWidth="1"/>
    <col min="8450" max="8451" width="11.42578125" style="150" customWidth="1"/>
    <col min="8452" max="8452" width="9" style="150" customWidth="1"/>
    <col min="8453" max="8455" width="11.42578125" style="150" customWidth="1"/>
    <col min="8456" max="8456" width="8.7109375" style="150" customWidth="1"/>
    <col min="8457" max="8459" width="11.42578125" style="150" customWidth="1"/>
    <col min="8460" max="8461" width="11.5703125" style="150" bestFit="1" customWidth="1"/>
    <col min="8462" max="8462" width="11.5703125" style="150" customWidth="1"/>
    <col min="8463" max="8463" width="11.42578125" style="150" customWidth="1"/>
    <col min="8464" max="8465" width="11.5703125" style="150" bestFit="1" customWidth="1"/>
    <col min="8466" max="8466" width="11.42578125" style="150" customWidth="1"/>
    <col min="8467" max="8467" width="6" style="150" customWidth="1"/>
    <col min="8468" max="8468" width="2.7109375" style="150" customWidth="1"/>
    <col min="8469" max="8469" width="3.7109375" style="150" customWidth="1"/>
    <col min="8470" max="8470" width="2.85546875" style="150" customWidth="1"/>
    <col min="8471" max="8471" width="18.140625" style="150" customWidth="1"/>
    <col min="8472" max="8472" width="19.85546875" style="150" customWidth="1"/>
    <col min="8473" max="8473" width="12.85546875" style="150" customWidth="1"/>
    <col min="8474" max="8474" width="16.85546875" style="150" customWidth="1"/>
    <col min="8475" max="8475" width="15" style="150" customWidth="1"/>
    <col min="8476" max="8476" width="18" style="150" customWidth="1"/>
    <col min="8477" max="8477" width="18.140625" style="150" customWidth="1"/>
    <col min="8478" max="8478" width="11.42578125" style="150" customWidth="1"/>
    <col min="8479" max="8479" width="15.85546875" style="150" customWidth="1"/>
    <col min="8480" max="8480" width="0" style="150" hidden="1" customWidth="1"/>
    <col min="8481" max="8481" width="0.28515625" style="150" customWidth="1"/>
    <col min="8482" max="8482" width="19" style="150" customWidth="1"/>
    <col min="8483" max="8483" width="20.42578125" style="150" customWidth="1"/>
    <col min="8484" max="8484" width="23.28515625" style="150" customWidth="1"/>
    <col min="8485" max="8485" width="26.140625" style="150" customWidth="1"/>
    <col min="8486" max="8489" width="11.42578125" style="150" customWidth="1"/>
    <col min="8490" max="8648" width="11.42578125" style="150"/>
    <col min="8649" max="8649" width="8" style="150" customWidth="1"/>
    <col min="8650" max="8650" width="29.140625" style="150" customWidth="1"/>
    <col min="8651" max="8651" width="8.140625" style="150" customWidth="1"/>
    <col min="8652" max="8652" width="10.7109375" style="150" customWidth="1"/>
    <col min="8653" max="8653" width="8" style="150" customWidth="1"/>
    <col min="8654" max="8654" width="10.5703125" style="150" customWidth="1"/>
    <col min="8655" max="8655" width="9.5703125" style="150" customWidth="1"/>
    <col min="8656" max="8656" width="8.85546875" style="150" customWidth="1"/>
    <col min="8657" max="8657" width="8.140625" style="150" customWidth="1"/>
    <col min="8658" max="8658" width="9.5703125" style="150" customWidth="1"/>
    <col min="8659" max="8659" width="10.7109375" style="150" customWidth="1"/>
    <col min="8660" max="8660" width="10.28515625" style="150" customWidth="1"/>
    <col min="8661" max="8661" width="8.140625" style="150" customWidth="1"/>
    <col min="8662" max="8662" width="10.7109375" style="150" customWidth="1"/>
    <col min="8663" max="8663" width="8" style="150" customWidth="1"/>
    <col min="8664" max="8664" width="10.140625" style="150" customWidth="1"/>
    <col min="8665" max="8665" width="8.140625" style="150" customWidth="1"/>
    <col min="8666" max="8666" width="10.5703125" style="150" customWidth="1"/>
    <col min="8667" max="8667" width="8.42578125" style="150" customWidth="1"/>
    <col min="8668" max="8668" width="10.42578125" style="150" customWidth="1"/>
    <col min="8669" max="8669" width="8.7109375" style="150" customWidth="1"/>
    <col min="8670" max="8670" width="10.42578125" style="150" customWidth="1"/>
    <col min="8671" max="8680" width="11.42578125" style="150" customWidth="1"/>
    <col min="8681" max="8681" width="7.5703125" style="150" customWidth="1"/>
    <col min="8682" max="8682" width="11.42578125" style="150" customWidth="1"/>
    <col min="8683" max="8683" width="7.5703125" style="150" customWidth="1"/>
    <col min="8684" max="8684" width="11.42578125" style="150" customWidth="1"/>
    <col min="8685" max="8685" width="7.7109375" style="150" customWidth="1"/>
    <col min="8686" max="8686" width="11.42578125" style="150" customWidth="1"/>
    <col min="8687" max="8687" width="7.85546875" style="150" customWidth="1"/>
    <col min="8688" max="8688" width="10.28515625" style="150" customWidth="1"/>
    <col min="8689" max="8689" width="9.42578125" style="150" customWidth="1"/>
    <col min="8690" max="8690" width="9.28515625" style="150" customWidth="1"/>
    <col min="8691" max="8691" width="8.42578125" style="150" customWidth="1"/>
    <col min="8692" max="8692" width="11.42578125" style="150" customWidth="1"/>
    <col min="8693" max="8693" width="9.42578125" style="150" customWidth="1"/>
    <col min="8694" max="8694" width="11.42578125" style="150" customWidth="1"/>
    <col min="8695" max="8695" width="7.7109375" style="150" customWidth="1"/>
    <col min="8696" max="8696" width="11.42578125" style="150" customWidth="1"/>
    <col min="8697" max="8697" width="7.85546875" style="150" customWidth="1"/>
    <col min="8698" max="8698" width="8.7109375" style="150" customWidth="1"/>
    <col min="8699" max="8699" width="7.85546875" style="150" customWidth="1"/>
    <col min="8700" max="8700" width="11.42578125" style="150" customWidth="1"/>
    <col min="8701" max="8701" width="7.7109375" style="150" customWidth="1"/>
    <col min="8702" max="8702" width="11.42578125" style="150" customWidth="1"/>
    <col min="8703" max="8705" width="0" style="150" hidden="1" customWidth="1"/>
    <col min="8706" max="8707" width="11.42578125" style="150" customWidth="1"/>
    <col min="8708" max="8708" width="9" style="150" customWidth="1"/>
    <col min="8709" max="8711" width="11.42578125" style="150" customWidth="1"/>
    <col min="8712" max="8712" width="8.7109375" style="150" customWidth="1"/>
    <col min="8713" max="8715" width="11.42578125" style="150" customWidth="1"/>
    <col min="8716" max="8717" width="11.5703125" style="150" bestFit="1" customWidth="1"/>
    <col min="8718" max="8718" width="11.5703125" style="150" customWidth="1"/>
    <col min="8719" max="8719" width="11.42578125" style="150" customWidth="1"/>
    <col min="8720" max="8721" width="11.5703125" style="150" bestFit="1" customWidth="1"/>
    <col min="8722" max="8722" width="11.42578125" style="150" customWidth="1"/>
    <col min="8723" max="8723" width="6" style="150" customWidth="1"/>
    <col min="8724" max="8724" width="2.7109375" style="150" customWidth="1"/>
    <col min="8725" max="8725" width="3.7109375" style="150" customWidth="1"/>
    <col min="8726" max="8726" width="2.85546875" style="150" customWidth="1"/>
    <col min="8727" max="8727" width="18.140625" style="150" customWidth="1"/>
    <col min="8728" max="8728" width="19.85546875" style="150" customWidth="1"/>
    <col min="8729" max="8729" width="12.85546875" style="150" customWidth="1"/>
    <col min="8730" max="8730" width="16.85546875" style="150" customWidth="1"/>
    <col min="8731" max="8731" width="15" style="150" customWidth="1"/>
    <col min="8732" max="8732" width="18" style="150" customWidth="1"/>
    <col min="8733" max="8733" width="18.140625" style="150" customWidth="1"/>
    <col min="8734" max="8734" width="11.42578125" style="150" customWidth="1"/>
    <col min="8735" max="8735" width="15.85546875" style="150" customWidth="1"/>
    <col min="8736" max="8736" width="0" style="150" hidden="1" customWidth="1"/>
    <col min="8737" max="8737" width="0.28515625" style="150" customWidth="1"/>
    <col min="8738" max="8738" width="19" style="150" customWidth="1"/>
    <col min="8739" max="8739" width="20.42578125" style="150" customWidth="1"/>
    <col min="8740" max="8740" width="23.28515625" style="150" customWidth="1"/>
    <col min="8741" max="8741" width="26.140625" style="150" customWidth="1"/>
    <col min="8742" max="8745" width="11.42578125" style="150" customWidth="1"/>
    <col min="8746" max="8904" width="11.42578125" style="150"/>
    <col min="8905" max="8905" width="8" style="150" customWidth="1"/>
    <col min="8906" max="8906" width="29.140625" style="150" customWidth="1"/>
    <col min="8907" max="8907" width="8.140625" style="150" customWidth="1"/>
    <col min="8908" max="8908" width="10.7109375" style="150" customWidth="1"/>
    <col min="8909" max="8909" width="8" style="150" customWidth="1"/>
    <col min="8910" max="8910" width="10.5703125" style="150" customWidth="1"/>
    <col min="8911" max="8911" width="9.5703125" style="150" customWidth="1"/>
    <col min="8912" max="8912" width="8.85546875" style="150" customWidth="1"/>
    <col min="8913" max="8913" width="8.140625" style="150" customWidth="1"/>
    <col min="8914" max="8914" width="9.5703125" style="150" customWidth="1"/>
    <col min="8915" max="8915" width="10.7109375" style="150" customWidth="1"/>
    <col min="8916" max="8916" width="10.28515625" style="150" customWidth="1"/>
    <col min="8917" max="8917" width="8.140625" style="150" customWidth="1"/>
    <col min="8918" max="8918" width="10.7109375" style="150" customWidth="1"/>
    <col min="8919" max="8919" width="8" style="150" customWidth="1"/>
    <col min="8920" max="8920" width="10.140625" style="150" customWidth="1"/>
    <col min="8921" max="8921" width="8.140625" style="150" customWidth="1"/>
    <col min="8922" max="8922" width="10.5703125" style="150" customWidth="1"/>
    <col min="8923" max="8923" width="8.42578125" style="150" customWidth="1"/>
    <col min="8924" max="8924" width="10.42578125" style="150" customWidth="1"/>
    <col min="8925" max="8925" width="8.7109375" style="150" customWidth="1"/>
    <col min="8926" max="8926" width="10.42578125" style="150" customWidth="1"/>
    <col min="8927" max="8936" width="11.42578125" style="150" customWidth="1"/>
    <col min="8937" max="8937" width="7.5703125" style="150" customWidth="1"/>
    <col min="8938" max="8938" width="11.42578125" style="150" customWidth="1"/>
    <col min="8939" max="8939" width="7.5703125" style="150" customWidth="1"/>
    <col min="8940" max="8940" width="11.42578125" style="150" customWidth="1"/>
    <col min="8941" max="8941" width="7.7109375" style="150" customWidth="1"/>
    <col min="8942" max="8942" width="11.42578125" style="150" customWidth="1"/>
    <col min="8943" max="8943" width="7.85546875" style="150" customWidth="1"/>
    <col min="8944" max="8944" width="10.28515625" style="150" customWidth="1"/>
    <col min="8945" max="8945" width="9.42578125" style="150" customWidth="1"/>
    <col min="8946" max="8946" width="9.28515625" style="150" customWidth="1"/>
    <col min="8947" max="8947" width="8.42578125" style="150" customWidth="1"/>
    <col min="8948" max="8948" width="11.42578125" style="150" customWidth="1"/>
    <col min="8949" max="8949" width="9.42578125" style="150" customWidth="1"/>
    <col min="8950" max="8950" width="11.42578125" style="150" customWidth="1"/>
    <col min="8951" max="8951" width="7.7109375" style="150" customWidth="1"/>
    <col min="8952" max="8952" width="11.42578125" style="150" customWidth="1"/>
    <col min="8953" max="8953" width="7.85546875" style="150" customWidth="1"/>
    <col min="8954" max="8954" width="8.7109375" style="150" customWidth="1"/>
    <col min="8955" max="8955" width="7.85546875" style="150" customWidth="1"/>
    <col min="8956" max="8956" width="11.42578125" style="150" customWidth="1"/>
    <col min="8957" max="8957" width="7.7109375" style="150" customWidth="1"/>
    <col min="8958" max="8958" width="11.42578125" style="150" customWidth="1"/>
    <col min="8959" max="8961" width="0" style="150" hidden="1" customWidth="1"/>
    <col min="8962" max="8963" width="11.42578125" style="150" customWidth="1"/>
    <col min="8964" max="8964" width="9" style="150" customWidth="1"/>
    <col min="8965" max="8967" width="11.42578125" style="150" customWidth="1"/>
    <col min="8968" max="8968" width="8.7109375" style="150" customWidth="1"/>
    <col min="8969" max="8971" width="11.42578125" style="150" customWidth="1"/>
    <col min="8972" max="8973" width="11.5703125" style="150" bestFit="1" customWidth="1"/>
    <col min="8974" max="8974" width="11.5703125" style="150" customWidth="1"/>
    <col min="8975" max="8975" width="11.42578125" style="150" customWidth="1"/>
    <col min="8976" max="8977" width="11.5703125" style="150" bestFit="1" customWidth="1"/>
    <col min="8978" max="8978" width="11.42578125" style="150" customWidth="1"/>
    <col min="8979" max="8979" width="6" style="150" customWidth="1"/>
    <col min="8980" max="8980" width="2.7109375" style="150" customWidth="1"/>
    <col min="8981" max="8981" width="3.7109375" style="150" customWidth="1"/>
    <col min="8982" max="8982" width="2.85546875" style="150" customWidth="1"/>
    <col min="8983" max="8983" width="18.140625" style="150" customWidth="1"/>
    <col min="8984" max="8984" width="19.85546875" style="150" customWidth="1"/>
    <col min="8985" max="8985" width="12.85546875" style="150" customWidth="1"/>
    <col min="8986" max="8986" width="16.85546875" style="150" customWidth="1"/>
    <col min="8987" max="8987" width="15" style="150" customWidth="1"/>
    <col min="8988" max="8988" width="18" style="150" customWidth="1"/>
    <col min="8989" max="8989" width="18.140625" style="150" customWidth="1"/>
    <col min="8990" max="8990" width="11.42578125" style="150" customWidth="1"/>
    <col min="8991" max="8991" width="15.85546875" style="150" customWidth="1"/>
    <col min="8992" max="8992" width="0" style="150" hidden="1" customWidth="1"/>
    <col min="8993" max="8993" width="0.28515625" style="150" customWidth="1"/>
    <col min="8994" max="8994" width="19" style="150" customWidth="1"/>
    <col min="8995" max="8995" width="20.42578125" style="150" customWidth="1"/>
    <col min="8996" max="8996" width="23.28515625" style="150" customWidth="1"/>
    <col min="8997" max="8997" width="26.140625" style="150" customWidth="1"/>
    <col min="8998" max="9001" width="11.42578125" style="150" customWidth="1"/>
    <col min="9002" max="9160" width="11.42578125" style="150"/>
    <col min="9161" max="9161" width="8" style="150" customWidth="1"/>
    <col min="9162" max="9162" width="29.140625" style="150" customWidth="1"/>
    <col min="9163" max="9163" width="8.140625" style="150" customWidth="1"/>
    <col min="9164" max="9164" width="10.7109375" style="150" customWidth="1"/>
    <col min="9165" max="9165" width="8" style="150" customWidth="1"/>
    <col min="9166" max="9166" width="10.5703125" style="150" customWidth="1"/>
    <col min="9167" max="9167" width="9.5703125" style="150" customWidth="1"/>
    <col min="9168" max="9168" width="8.85546875" style="150" customWidth="1"/>
    <col min="9169" max="9169" width="8.140625" style="150" customWidth="1"/>
    <col min="9170" max="9170" width="9.5703125" style="150" customWidth="1"/>
    <col min="9171" max="9171" width="10.7109375" style="150" customWidth="1"/>
    <col min="9172" max="9172" width="10.28515625" style="150" customWidth="1"/>
    <col min="9173" max="9173" width="8.140625" style="150" customWidth="1"/>
    <col min="9174" max="9174" width="10.7109375" style="150" customWidth="1"/>
    <col min="9175" max="9175" width="8" style="150" customWidth="1"/>
    <col min="9176" max="9176" width="10.140625" style="150" customWidth="1"/>
    <col min="9177" max="9177" width="8.140625" style="150" customWidth="1"/>
    <col min="9178" max="9178" width="10.5703125" style="150" customWidth="1"/>
    <col min="9179" max="9179" width="8.42578125" style="150" customWidth="1"/>
    <col min="9180" max="9180" width="10.42578125" style="150" customWidth="1"/>
    <col min="9181" max="9181" width="8.7109375" style="150" customWidth="1"/>
    <col min="9182" max="9182" width="10.42578125" style="150" customWidth="1"/>
    <col min="9183" max="9192" width="11.42578125" style="150" customWidth="1"/>
    <col min="9193" max="9193" width="7.5703125" style="150" customWidth="1"/>
    <col min="9194" max="9194" width="11.42578125" style="150" customWidth="1"/>
    <col min="9195" max="9195" width="7.5703125" style="150" customWidth="1"/>
    <col min="9196" max="9196" width="11.42578125" style="150" customWidth="1"/>
    <col min="9197" max="9197" width="7.7109375" style="150" customWidth="1"/>
    <col min="9198" max="9198" width="11.42578125" style="150" customWidth="1"/>
    <col min="9199" max="9199" width="7.85546875" style="150" customWidth="1"/>
    <col min="9200" max="9200" width="10.28515625" style="150" customWidth="1"/>
    <col min="9201" max="9201" width="9.42578125" style="150" customWidth="1"/>
    <col min="9202" max="9202" width="9.28515625" style="150" customWidth="1"/>
    <col min="9203" max="9203" width="8.42578125" style="150" customWidth="1"/>
    <col min="9204" max="9204" width="11.42578125" style="150" customWidth="1"/>
    <col min="9205" max="9205" width="9.42578125" style="150" customWidth="1"/>
    <col min="9206" max="9206" width="11.42578125" style="150" customWidth="1"/>
    <col min="9207" max="9207" width="7.7109375" style="150" customWidth="1"/>
    <col min="9208" max="9208" width="11.42578125" style="150" customWidth="1"/>
    <col min="9209" max="9209" width="7.85546875" style="150" customWidth="1"/>
    <col min="9210" max="9210" width="8.7109375" style="150" customWidth="1"/>
    <col min="9211" max="9211" width="7.85546875" style="150" customWidth="1"/>
    <col min="9212" max="9212" width="11.42578125" style="150" customWidth="1"/>
    <col min="9213" max="9213" width="7.7109375" style="150" customWidth="1"/>
    <col min="9214" max="9214" width="11.42578125" style="150" customWidth="1"/>
    <col min="9215" max="9217" width="0" style="150" hidden="1" customWidth="1"/>
    <col min="9218" max="9219" width="11.42578125" style="150" customWidth="1"/>
    <col min="9220" max="9220" width="9" style="150" customWidth="1"/>
    <col min="9221" max="9223" width="11.42578125" style="150" customWidth="1"/>
    <col min="9224" max="9224" width="8.7109375" style="150" customWidth="1"/>
    <col min="9225" max="9227" width="11.42578125" style="150" customWidth="1"/>
    <col min="9228" max="9229" width="11.5703125" style="150" bestFit="1" customWidth="1"/>
    <col min="9230" max="9230" width="11.5703125" style="150" customWidth="1"/>
    <col min="9231" max="9231" width="11.42578125" style="150" customWidth="1"/>
    <col min="9232" max="9233" width="11.5703125" style="150" bestFit="1" customWidth="1"/>
    <col min="9234" max="9234" width="11.42578125" style="150" customWidth="1"/>
    <col min="9235" max="9235" width="6" style="150" customWidth="1"/>
    <col min="9236" max="9236" width="2.7109375" style="150" customWidth="1"/>
    <col min="9237" max="9237" width="3.7109375" style="150" customWidth="1"/>
    <col min="9238" max="9238" width="2.85546875" style="150" customWidth="1"/>
    <col min="9239" max="9239" width="18.140625" style="150" customWidth="1"/>
    <col min="9240" max="9240" width="19.85546875" style="150" customWidth="1"/>
    <col min="9241" max="9241" width="12.85546875" style="150" customWidth="1"/>
    <col min="9242" max="9242" width="16.85546875" style="150" customWidth="1"/>
    <col min="9243" max="9243" width="15" style="150" customWidth="1"/>
    <col min="9244" max="9244" width="18" style="150" customWidth="1"/>
    <col min="9245" max="9245" width="18.140625" style="150" customWidth="1"/>
    <col min="9246" max="9246" width="11.42578125" style="150" customWidth="1"/>
    <col min="9247" max="9247" width="15.85546875" style="150" customWidth="1"/>
    <col min="9248" max="9248" width="0" style="150" hidden="1" customWidth="1"/>
    <col min="9249" max="9249" width="0.28515625" style="150" customWidth="1"/>
    <col min="9250" max="9250" width="19" style="150" customWidth="1"/>
    <col min="9251" max="9251" width="20.42578125" style="150" customWidth="1"/>
    <col min="9252" max="9252" width="23.28515625" style="150" customWidth="1"/>
    <col min="9253" max="9253" width="26.140625" style="150" customWidth="1"/>
    <col min="9254" max="9257" width="11.42578125" style="150" customWidth="1"/>
    <col min="9258" max="9416" width="11.42578125" style="150"/>
    <col min="9417" max="9417" width="8" style="150" customWidth="1"/>
    <col min="9418" max="9418" width="29.140625" style="150" customWidth="1"/>
    <col min="9419" max="9419" width="8.140625" style="150" customWidth="1"/>
    <col min="9420" max="9420" width="10.7109375" style="150" customWidth="1"/>
    <col min="9421" max="9421" width="8" style="150" customWidth="1"/>
    <col min="9422" max="9422" width="10.5703125" style="150" customWidth="1"/>
    <col min="9423" max="9423" width="9.5703125" style="150" customWidth="1"/>
    <col min="9424" max="9424" width="8.85546875" style="150" customWidth="1"/>
    <col min="9425" max="9425" width="8.140625" style="150" customWidth="1"/>
    <col min="9426" max="9426" width="9.5703125" style="150" customWidth="1"/>
    <col min="9427" max="9427" width="10.7109375" style="150" customWidth="1"/>
    <col min="9428" max="9428" width="10.28515625" style="150" customWidth="1"/>
    <col min="9429" max="9429" width="8.140625" style="150" customWidth="1"/>
    <col min="9430" max="9430" width="10.7109375" style="150" customWidth="1"/>
    <col min="9431" max="9431" width="8" style="150" customWidth="1"/>
    <col min="9432" max="9432" width="10.140625" style="150" customWidth="1"/>
    <col min="9433" max="9433" width="8.140625" style="150" customWidth="1"/>
    <col min="9434" max="9434" width="10.5703125" style="150" customWidth="1"/>
    <col min="9435" max="9435" width="8.42578125" style="150" customWidth="1"/>
    <col min="9436" max="9436" width="10.42578125" style="150" customWidth="1"/>
    <col min="9437" max="9437" width="8.7109375" style="150" customWidth="1"/>
    <col min="9438" max="9438" width="10.42578125" style="150" customWidth="1"/>
    <col min="9439" max="9448" width="11.42578125" style="150" customWidth="1"/>
    <col min="9449" max="9449" width="7.5703125" style="150" customWidth="1"/>
    <col min="9450" max="9450" width="11.42578125" style="150" customWidth="1"/>
    <col min="9451" max="9451" width="7.5703125" style="150" customWidth="1"/>
    <col min="9452" max="9452" width="11.42578125" style="150" customWidth="1"/>
    <col min="9453" max="9453" width="7.7109375" style="150" customWidth="1"/>
    <col min="9454" max="9454" width="11.42578125" style="150" customWidth="1"/>
    <col min="9455" max="9455" width="7.85546875" style="150" customWidth="1"/>
    <col min="9456" max="9456" width="10.28515625" style="150" customWidth="1"/>
    <col min="9457" max="9457" width="9.42578125" style="150" customWidth="1"/>
    <col min="9458" max="9458" width="9.28515625" style="150" customWidth="1"/>
    <col min="9459" max="9459" width="8.42578125" style="150" customWidth="1"/>
    <col min="9460" max="9460" width="11.42578125" style="150" customWidth="1"/>
    <col min="9461" max="9461" width="9.42578125" style="150" customWidth="1"/>
    <col min="9462" max="9462" width="11.42578125" style="150" customWidth="1"/>
    <col min="9463" max="9463" width="7.7109375" style="150" customWidth="1"/>
    <col min="9464" max="9464" width="11.42578125" style="150" customWidth="1"/>
    <col min="9465" max="9465" width="7.85546875" style="150" customWidth="1"/>
    <col min="9466" max="9466" width="8.7109375" style="150" customWidth="1"/>
    <col min="9467" max="9467" width="7.85546875" style="150" customWidth="1"/>
    <col min="9468" max="9468" width="11.42578125" style="150" customWidth="1"/>
    <col min="9469" max="9469" width="7.7109375" style="150" customWidth="1"/>
    <col min="9470" max="9470" width="11.42578125" style="150" customWidth="1"/>
    <col min="9471" max="9473" width="0" style="150" hidden="1" customWidth="1"/>
    <col min="9474" max="9475" width="11.42578125" style="150" customWidth="1"/>
    <col min="9476" max="9476" width="9" style="150" customWidth="1"/>
    <col min="9477" max="9479" width="11.42578125" style="150" customWidth="1"/>
    <col min="9480" max="9480" width="8.7109375" style="150" customWidth="1"/>
    <col min="9481" max="9483" width="11.42578125" style="150" customWidth="1"/>
    <col min="9484" max="9485" width="11.5703125" style="150" bestFit="1" customWidth="1"/>
    <col min="9486" max="9486" width="11.5703125" style="150" customWidth="1"/>
    <col min="9487" max="9487" width="11.42578125" style="150" customWidth="1"/>
    <col min="9488" max="9489" width="11.5703125" style="150" bestFit="1" customWidth="1"/>
    <col min="9490" max="9490" width="11.42578125" style="150" customWidth="1"/>
    <col min="9491" max="9491" width="6" style="150" customWidth="1"/>
    <col min="9492" max="9492" width="2.7109375" style="150" customWidth="1"/>
    <col min="9493" max="9493" width="3.7109375" style="150" customWidth="1"/>
    <col min="9494" max="9494" width="2.85546875" style="150" customWidth="1"/>
    <col min="9495" max="9495" width="18.140625" style="150" customWidth="1"/>
    <col min="9496" max="9496" width="19.85546875" style="150" customWidth="1"/>
    <col min="9497" max="9497" width="12.85546875" style="150" customWidth="1"/>
    <col min="9498" max="9498" width="16.85546875" style="150" customWidth="1"/>
    <col min="9499" max="9499" width="15" style="150" customWidth="1"/>
    <col min="9500" max="9500" width="18" style="150" customWidth="1"/>
    <col min="9501" max="9501" width="18.140625" style="150" customWidth="1"/>
    <col min="9502" max="9502" width="11.42578125" style="150" customWidth="1"/>
    <col min="9503" max="9503" width="15.85546875" style="150" customWidth="1"/>
    <col min="9504" max="9504" width="0" style="150" hidden="1" customWidth="1"/>
    <col min="9505" max="9505" width="0.28515625" style="150" customWidth="1"/>
    <col min="9506" max="9506" width="19" style="150" customWidth="1"/>
    <col min="9507" max="9507" width="20.42578125" style="150" customWidth="1"/>
    <col min="9508" max="9508" width="23.28515625" style="150" customWidth="1"/>
    <col min="9509" max="9509" width="26.140625" style="150" customWidth="1"/>
    <col min="9510" max="9513" width="11.42578125" style="150" customWidth="1"/>
    <col min="9514" max="9672" width="11.42578125" style="150"/>
    <col min="9673" max="9673" width="8" style="150" customWidth="1"/>
    <col min="9674" max="9674" width="29.140625" style="150" customWidth="1"/>
    <col min="9675" max="9675" width="8.140625" style="150" customWidth="1"/>
    <col min="9676" max="9676" width="10.7109375" style="150" customWidth="1"/>
    <col min="9677" max="9677" width="8" style="150" customWidth="1"/>
    <col min="9678" max="9678" width="10.5703125" style="150" customWidth="1"/>
    <col min="9679" max="9679" width="9.5703125" style="150" customWidth="1"/>
    <col min="9680" max="9680" width="8.85546875" style="150" customWidth="1"/>
    <col min="9681" max="9681" width="8.140625" style="150" customWidth="1"/>
    <col min="9682" max="9682" width="9.5703125" style="150" customWidth="1"/>
    <col min="9683" max="9683" width="10.7109375" style="150" customWidth="1"/>
    <col min="9684" max="9684" width="10.28515625" style="150" customWidth="1"/>
    <col min="9685" max="9685" width="8.140625" style="150" customWidth="1"/>
    <col min="9686" max="9686" width="10.7109375" style="150" customWidth="1"/>
    <col min="9687" max="9687" width="8" style="150" customWidth="1"/>
    <col min="9688" max="9688" width="10.140625" style="150" customWidth="1"/>
    <col min="9689" max="9689" width="8.140625" style="150" customWidth="1"/>
    <col min="9690" max="9690" width="10.5703125" style="150" customWidth="1"/>
    <col min="9691" max="9691" width="8.42578125" style="150" customWidth="1"/>
    <col min="9692" max="9692" width="10.42578125" style="150" customWidth="1"/>
    <col min="9693" max="9693" width="8.7109375" style="150" customWidth="1"/>
    <col min="9694" max="9694" width="10.42578125" style="150" customWidth="1"/>
    <col min="9695" max="9704" width="11.42578125" style="150" customWidth="1"/>
    <col min="9705" max="9705" width="7.5703125" style="150" customWidth="1"/>
    <col min="9706" max="9706" width="11.42578125" style="150" customWidth="1"/>
    <col min="9707" max="9707" width="7.5703125" style="150" customWidth="1"/>
    <col min="9708" max="9708" width="11.42578125" style="150" customWidth="1"/>
    <col min="9709" max="9709" width="7.7109375" style="150" customWidth="1"/>
    <col min="9710" max="9710" width="11.42578125" style="150" customWidth="1"/>
    <col min="9711" max="9711" width="7.85546875" style="150" customWidth="1"/>
    <col min="9712" max="9712" width="10.28515625" style="150" customWidth="1"/>
    <col min="9713" max="9713" width="9.42578125" style="150" customWidth="1"/>
    <col min="9714" max="9714" width="9.28515625" style="150" customWidth="1"/>
    <col min="9715" max="9715" width="8.42578125" style="150" customWidth="1"/>
    <col min="9716" max="9716" width="11.42578125" style="150" customWidth="1"/>
    <col min="9717" max="9717" width="9.42578125" style="150" customWidth="1"/>
    <col min="9718" max="9718" width="11.42578125" style="150" customWidth="1"/>
    <col min="9719" max="9719" width="7.7109375" style="150" customWidth="1"/>
    <col min="9720" max="9720" width="11.42578125" style="150" customWidth="1"/>
    <col min="9721" max="9721" width="7.85546875" style="150" customWidth="1"/>
    <col min="9722" max="9722" width="8.7109375" style="150" customWidth="1"/>
    <col min="9723" max="9723" width="7.85546875" style="150" customWidth="1"/>
    <col min="9724" max="9724" width="11.42578125" style="150" customWidth="1"/>
    <col min="9725" max="9725" width="7.7109375" style="150" customWidth="1"/>
    <col min="9726" max="9726" width="11.42578125" style="150" customWidth="1"/>
    <col min="9727" max="9729" width="0" style="150" hidden="1" customWidth="1"/>
    <col min="9730" max="9731" width="11.42578125" style="150" customWidth="1"/>
    <col min="9732" max="9732" width="9" style="150" customWidth="1"/>
    <col min="9733" max="9735" width="11.42578125" style="150" customWidth="1"/>
    <col min="9736" max="9736" width="8.7109375" style="150" customWidth="1"/>
    <col min="9737" max="9739" width="11.42578125" style="150" customWidth="1"/>
    <col min="9740" max="9741" width="11.5703125" style="150" bestFit="1" customWidth="1"/>
    <col min="9742" max="9742" width="11.5703125" style="150" customWidth="1"/>
    <col min="9743" max="9743" width="11.42578125" style="150" customWidth="1"/>
    <col min="9744" max="9745" width="11.5703125" style="150" bestFit="1" customWidth="1"/>
    <col min="9746" max="9746" width="11.42578125" style="150" customWidth="1"/>
    <col min="9747" max="9747" width="6" style="150" customWidth="1"/>
    <col min="9748" max="9748" width="2.7109375" style="150" customWidth="1"/>
    <col min="9749" max="9749" width="3.7109375" style="150" customWidth="1"/>
    <col min="9750" max="9750" width="2.85546875" style="150" customWidth="1"/>
    <col min="9751" max="9751" width="18.140625" style="150" customWidth="1"/>
    <col min="9752" max="9752" width="19.85546875" style="150" customWidth="1"/>
    <col min="9753" max="9753" width="12.85546875" style="150" customWidth="1"/>
    <col min="9754" max="9754" width="16.85546875" style="150" customWidth="1"/>
    <col min="9755" max="9755" width="15" style="150" customWidth="1"/>
    <col min="9756" max="9756" width="18" style="150" customWidth="1"/>
    <col min="9757" max="9757" width="18.140625" style="150" customWidth="1"/>
    <col min="9758" max="9758" width="11.42578125" style="150" customWidth="1"/>
    <col min="9759" max="9759" width="15.85546875" style="150" customWidth="1"/>
    <col min="9760" max="9760" width="0" style="150" hidden="1" customWidth="1"/>
    <col min="9761" max="9761" width="0.28515625" style="150" customWidth="1"/>
    <col min="9762" max="9762" width="19" style="150" customWidth="1"/>
    <col min="9763" max="9763" width="20.42578125" style="150" customWidth="1"/>
    <col min="9764" max="9764" width="23.28515625" style="150" customWidth="1"/>
    <col min="9765" max="9765" width="26.140625" style="150" customWidth="1"/>
    <col min="9766" max="9769" width="11.42578125" style="150" customWidth="1"/>
    <col min="9770" max="9928" width="11.42578125" style="150"/>
    <col min="9929" max="9929" width="8" style="150" customWidth="1"/>
    <col min="9930" max="9930" width="29.140625" style="150" customWidth="1"/>
    <col min="9931" max="9931" width="8.140625" style="150" customWidth="1"/>
    <col min="9932" max="9932" width="10.7109375" style="150" customWidth="1"/>
    <col min="9933" max="9933" width="8" style="150" customWidth="1"/>
    <col min="9934" max="9934" width="10.5703125" style="150" customWidth="1"/>
    <col min="9935" max="9935" width="9.5703125" style="150" customWidth="1"/>
    <col min="9936" max="9936" width="8.85546875" style="150" customWidth="1"/>
    <col min="9937" max="9937" width="8.140625" style="150" customWidth="1"/>
    <col min="9938" max="9938" width="9.5703125" style="150" customWidth="1"/>
    <col min="9939" max="9939" width="10.7109375" style="150" customWidth="1"/>
    <col min="9940" max="9940" width="10.28515625" style="150" customWidth="1"/>
    <col min="9941" max="9941" width="8.140625" style="150" customWidth="1"/>
    <col min="9942" max="9942" width="10.7109375" style="150" customWidth="1"/>
    <col min="9943" max="9943" width="8" style="150" customWidth="1"/>
    <col min="9944" max="9944" width="10.140625" style="150" customWidth="1"/>
    <col min="9945" max="9945" width="8.140625" style="150" customWidth="1"/>
    <col min="9946" max="9946" width="10.5703125" style="150" customWidth="1"/>
    <col min="9947" max="9947" width="8.42578125" style="150" customWidth="1"/>
    <col min="9948" max="9948" width="10.42578125" style="150" customWidth="1"/>
    <col min="9949" max="9949" width="8.7109375" style="150" customWidth="1"/>
    <col min="9950" max="9950" width="10.42578125" style="150" customWidth="1"/>
    <col min="9951" max="9960" width="11.42578125" style="150" customWidth="1"/>
    <col min="9961" max="9961" width="7.5703125" style="150" customWidth="1"/>
    <col min="9962" max="9962" width="11.42578125" style="150" customWidth="1"/>
    <col min="9963" max="9963" width="7.5703125" style="150" customWidth="1"/>
    <col min="9964" max="9964" width="11.42578125" style="150" customWidth="1"/>
    <col min="9965" max="9965" width="7.7109375" style="150" customWidth="1"/>
    <col min="9966" max="9966" width="11.42578125" style="150" customWidth="1"/>
    <col min="9967" max="9967" width="7.85546875" style="150" customWidth="1"/>
    <col min="9968" max="9968" width="10.28515625" style="150" customWidth="1"/>
    <col min="9969" max="9969" width="9.42578125" style="150" customWidth="1"/>
    <col min="9970" max="9970" width="9.28515625" style="150" customWidth="1"/>
    <col min="9971" max="9971" width="8.42578125" style="150" customWidth="1"/>
    <col min="9972" max="9972" width="11.42578125" style="150" customWidth="1"/>
    <col min="9973" max="9973" width="9.42578125" style="150" customWidth="1"/>
    <col min="9974" max="9974" width="11.42578125" style="150" customWidth="1"/>
    <col min="9975" max="9975" width="7.7109375" style="150" customWidth="1"/>
    <col min="9976" max="9976" width="11.42578125" style="150" customWidth="1"/>
    <col min="9977" max="9977" width="7.85546875" style="150" customWidth="1"/>
    <col min="9978" max="9978" width="8.7109375" style="150" customWidth="1"/>
    <col min="9979" max="9979" width="7.85546875" style="150" customWidth="1"/>
    <col min="9980" max="9980" width="11.42578125" style="150" customWidth="1"/>
    <col min="9981" max="9981" width="7.7109375" style="150" customWidth="1"/>
    <col min="9982" max="9982" width="11.42578125" style="150" customWidth="1"/>
    <col min="9983" max="9985" width="0" style="150" hidden="1" customWidth="1"/>
    <col min="9986" max="9987" width="11.42578125" style="150" customWidth="1"/>
    <col min="9988" max="9988" width="9" style="150" customWidth="1"/>
    <col min="9989" max="9991" width="11.42578125" style="150" customWidth="1"/>
    <col min="9992" max="9992" width="8.7109375" style="150" customWidth="1"/>
    <col min="9993" max="9995" width="11.42578125" style="150" customWidth="1"/>
    <col min="9996" max="9997" width="11.5703125" style="150" bestFit="1" customWidth="1"/>
    <col min="9998" max="9998" width="11.5703125" style="150" customWidth="1"/>
    <col min="9999" max="9999" width="11.42578125" style="150" customWidth="1"/>
    <col min="10000" max="10001" width="11.5703125" style="150" bestFit="1" customWidth="1"/>
    <col min="10002" max="10002" width="11.42578125" style="150" customWidth="1"/>
    <col min="10003" max="10003" width="6" style="150" customWidth="1"/>
    <col min="10004" max="10004" width="2.7109375" style="150" customWidth="1"/>
    <col min="10005" max="10005" width="3.7109375" style="150" customWidth="1"/>
    <col min="10006" max="10006" width="2.85546875" style="150" customWidth="1"/>
    <col min="10007" max="10007" width="18.140625" style="150" customWidth="1"/>
    <col min="10008" max="10008" width="19.85546875" style="150" customWidth="1"/>
    <col min="10009" max="10009" width="12.85546875" style="150" customWidth="1"/>
    <col min="10010" max="10010" width="16.85546875" style="150" customWidth="1"/>
    <col min="10011" max="10011" width="15" style="150" customWidth="1"/>
    <col min="10012" max="10012" width="18" style="150" customWidth="1"/>
    <col min="10013" max="10013" width="18.140625" style="150" customWidth="1"/>
    <col min="10014" max="10014" width="11.42578125" style="150" customWidth="1"/>
    <col min="10015" max="10015" width="15.85546875" style="150" customWidth="1"/>
    <col min="10016" max="10016" width="0" style="150" hidden="1" customWidth="1"/>
    <col min="10017" max="10017" width="0.28515625" style="150" customWidth="1"/>
    <col min="10018" max="10018" width="19" style="150" customWidth="1"/>
    <col min="10019" max="10019" width="20.42578125" style="150" customWidth="1"/>
    <col min="10020" max="10020" width="23.28515625" style="150" customWidth="1"/>
    <col min="10021" max="10021" width="26.140625" style="150" customWidth="1"/>
    <col min="10022" max="10025" width="11.42578125" style="150" customWidth="1"/>
    <col min="10026" max="10184" width="11.42578125" style="150"/>
    <col min="10185" max="10185" width="8" style="150" customWidth="1"/>
    <col min="10186" max="10186" width="29.140625" style="150" customWidth="1"/>
    <col min="10187" max="10187" width="8.140625" style="150" customWidth="1"/>
    <col min="10188" max="10188" width="10.7109375" style="150" customWidth="1"/>
    <col min="10189" max="10189" width="8" style="150" customWidth="1"/>
    <col min="10190" max="10190" width="10.5703125" style="150" customWidth="1"/>
    <col min="10191" max="10191" width="9.5703125" style="150" customWidth="1"/>
    <col min="10192" max="10192" width="8.85546875" style="150" customWidth="1"/>
    <col min="10193" max="10193" width="8.140625" style="150" customWidth="1"/>
    <col min="10194" max="10194" width="9.5703125" style="150" customWidth="1"/>
    <col min="10195" max="10195" width="10.7109375" style="150" customWidth="1"/>
    <col min="10196" max="10196" width="10.28515625" style="150" customWidth="1"/>
    <col min="10197" max="10197" width="8.140625" style="150" customWidth="1"/>
    <col min="10198" max="10198" width="10.7109375" style="150" customWidth="1"/>
    <col min="10199" max="10199" width="8" style="150" customWidth="1"/>
    <col min="10200" max="10200" width="10.140625" style="150" customWidth="1"/>
    <col min="10201" max="10201" width="8.140625" style="150" customWidth="1"/>
    <col min="10202" max="10202" width="10.5703125" style="150" customWidth="1"/>
    <col min="10203" max="10203" width="8.42578125" style="150" customWidth="1"/>
    <col min="10204" max="10204" width="10.42578125" style="150" customWidth="1"/>
    <col min="10205" max="10205" width="8.7109375" style="150" customWidth="1"/>
    <col min="10206" max="10206" width="10.42578125" style="150" customWidth="1"/>
    <col min="10207" max="10216" width="11.42578125" style="150" customWidth="1"/>
    <col min="10217" max="10217" width="7.5703125" style="150" customWidth="1"/>
    <col min="10218" max="10218" width="11.42578125" style="150" customWidth="1"/>
    <col min="10219" max="10219" width="7.5703125" style="150" customWidth="1"/>
    <col min="10220" max="10220" width="11.42578125" style="150" customWidth="1"/>
    <col min="10221" max="10221" width="7.7109375" style="150" customWidth="1"/>
    <col min="10222" max="10222" width="11.42578125" style="150" customWidth="1"/>
    <col min="10223" max="10223" width="7.85546875" style="150" customWidth="1"/>
    <col min="10224" max="10224" width="10.28515625" style="150" customWidth="1"/>
    <col min="10225" max="10225" width="9.42578125" style="150" customWidth="1"/>
    <col min="10226" max="10226" width="9.28515625" style="150" customWidth="1"/>
    <col min="10227" max="10227" width="8.42578125" style="150" customWidth="1"/>
    <col min="10228" max="10228" width="11.42578125" style="150" customWidth="1"/>
    <col min="10229" max="10229" width="9.42578125" style="150" customWidth="1"/>
    <col min="10230" max="10230" width="11.42578125" style="150" customWidth="1"/>
    <col min="10231" max="10231" width="7.7109375" style="150" customWidth="1"/>
    <col min="10232" max="10232" width="11.42578125" style="150" customWidth="1"/>
    <col min="10233" max="10233" width="7.85546875" style="150" customWidth="1"/>
    <col min="10234" max="10234" width="8.7109375" style="150" customWidth="1"/>
    <col min="10235" max="10235" width="7.85546875" style="150" customWidth="1"/>
    <col min="10236" max="10236" width="11.42578125" style="150" customWidth="1"/>
    <col min="10237" max="10237" width="7.7109375" style="150" customWidth="1"/>
    <col min="10238" max="10238" width="11.42578125" style="150" customWidth="1"/>
    <col min="10239" max="10241" width="0" style="150" hidden="1" customWidth="1"/>
    <col min="10242" max="10243" width="11.42578125" style="150" customWidth="1"/>
    <col min="10244" max="10244" width="9" style="150" customWidth="1"/>
    <col min="10245" max="10247" width="11.42578125" style="150" customWidth="1"/>
    <col min="10248" max="10248" width="8.7109375" style="150" customWidth="1"/>
    <col min="10249" max="10251" width="11.42578125" style="150" customWidth="1"/>
    <col min="10252" max="10253" width="11.5703125" style="150" bestFit="1" customWidth="1"/>
    <col min="10254" max="10254" width="11.5703125" style="150" customWidth="1"/>
    <col min="10255" max="10255" width="11.42578125" style="150" customWidth="1"/>
    <col min="10256" max="10257" width="11.5703125" style="150" bestFit="1" customWidth="1"/>
    <col min="10258" max="10258" width="11.42578125" style="150" customWidth="1"/>
    <col min="10259" max="10259" width="6" style="150" customWidth="1"/>
    <col min="10260" max="10260" width="2.7109375" style="150" customWidth="1"/>
    <col min="10261" max="10261" width="3.7109375" style="150" customWidth="1"/>
    <col min="10262" max="10262" width="2.85546875" style="150" customWidth="1"/>
    <col min="10263" max="10263" width="18.140625" style="150" customWidth="1"/>
    <col min="10264" max="10264" width="19.85546875" style="150" customWidth="1"/>
    <col min="10265" max="10265" width="12.85546875" style="150" customWidth="1"/>
    <col min="10266" max="10266" width="16.85546875" style="150" customWidth="1"/>
    <col min="10267" max="10267" width="15" style="150" customWidth="1"/>
    <col min="10268" max="10268" width="18" style="150" customWidth="1"/>
    <col min="10269" max="10269" width="18.140625" style="150" customWidth="1"/>
    <col min="10270" max="10270" width="11.42578125" style="150" customWidth="1"/>
    <col min="10271" max="10271" width="15.85546875" style="150" customWidth="1"/>
    <col min="10272" max="10272" width="0" style="150" hidden="1" customWidth="1"/>
    <col min="10273" max="10273" width="0.28515625" style="150" customWidth="1"/>
    <col min="10274" max="10274" width="19" style="150" customWidth="1"/>
    <col min="10275" max="10275" width="20.42578125" style="150" customWidth="1"/>
    <col min="10276" max="10276" width="23.28515625" style="150" customWidth="1"/>
    <col min="10277" max="10277" width="26.140625" style="150" customWidth="1"/>
    <col min="10278" max="10281" width="11.42578125" style="150" customWidth="1"/>
    <col min="10282" max="10440" width="11.42578125" style="150"/>
    <col min="10441" max="10441" width="8" style="150" customWidth="1"/>
    <col min="10442" max="10442" width="29.140625" style="150" customWidth="1"/>
    <col min="10443" max="10443" width="8.140625" style="150" customWidth="1"/>
    <col min="10444" max="10444" width="10.7109375" style="150" customWidth="1"/>
    <col min="10445" max="10445" width="8" style="150" customWidth="1"/>
    <col min="10446" max="10446" width="10.5703125" style="150" customWidth="1"/>
    <col min="10447" max="10447" width="9.5703125" style="150" customWidth="1"/>
    <col min="10448" max="10448" width="8.85546875" style="150" customWidth="1"/>
    <col min="10449" max="10449" width="8.140625" style="150" customWidth="1"/>
    <col min="10450" max="10450" width="9.5703125" style="150" customWidth="1"/>
    <col min="10451" max="10451" width="10.7109375" style="150" customWidth="1"/>
    <col min="10452" max="10452" width="10.28515625" style="150" customWidth="1"/>
    <col min="10453" max="10453" width="8.140625" style="150" customWidth="1"/>
    <col min="10454" max="10454" width="10.7109375" style="150" customWidth="1"/>
    <col min="10455" max="10455" width="8" style="150" customWidth="1"/>
    <col min="10456" max="10456" width="10.140625" style="150" customWidth="1"/>
    <col min="10457" max="10457" width="8.140625" style="150" customWidth="1"/>
    <col min="10458" max="10458" width="10.5703125" style="150" customWidth="1"/>
    <col min="10459" max="10459" width="8.42578125" style="150" customWidth="1"/>
    <col min="10460" max="10460" width="10.42578125" style="150" customWidth="1"/>
    <col min="10461" max="10461" width="8.7109375" style="150" customWidth="1"/>
    <col min="10462" max="10462" width="10.42578125" style="150" customWidth="1"/>
    <col min="10463" max="10472" width="11.42578125" style="150" customWidth="1"/>
    <col min="10473" max="10473" width="7.5703125" style="150" customWidth="1"/>
    <col min="10474" max="10474" width="11.42578125" style="150" customWidth="1"/>
    <col min="10475" max="10475" width="7.5703125" style="150" customWidth="1"/>
    <col min="10476" max="10476" width="11.42578125" style="150" customWidth="1"/>
    <col min="10477" max="10477" width="7.7109375" style="150" customWidth="1"/>
    <col min="10478" max="10478" width="11.42578125" style="150" customWidth="1"/>
    <col min="10479" max="10479" width="7.85546875" style="150" customWidth="1"/>
    <col min="10480" max="10480" width="10.28515625" style="150" customWidth="1"/>
    <col min="10481" max="10481" width="9.42578125" style="150" customWidth="1"/>
    <col min="10482" max="10482" width="9.28515625" style="150" customWidth="1"/>
    <col min="10483" max="10483" width="8.42578125" style="150" customWidth="1"/>
    <col min="10484" max="10484" width="11.42578125" style="150" customWidth="1"/>
    <col min="10485" max="10485" width="9.42578125" style="150" customWidth="1"/>
    <col min="10486" max="10486" width="11.42578125" style="150" customWidth="1"/>
    <col min="10487" max="10487" width="7.7109375" style="150" customWidth="1"/>
    <col min="10488" max="10488" width="11.42578125" style="150" customWidth="1"/>
    <col min="10489" max="10489" width="7.85546875" style="150" customWidth="1"/>
    <col min="10490" max="10490" width="8.7109375" style="150" customWidth="1"/>
    <col min="10491" max="10491" width="7.85546875" style="150" customWidth="1"/>
    <col min="10492" max="10492" width="11.42578125" style="150" customWidth="1"/>
    <col min="10493" max="10493" width="7.7109375" style="150" customWidth="1"/>
    <col min="10494" max="10494" width="11.42578125" style="150" customWidth="1"/>
    <col min="10495" max="10497" width="0" style="150" hidden="1" customWidth="1"/>
    <col min="10498" max="10499" width="11.42578125" style="150" customWidth="1"/>
    <col min="10500" max="10500" width="9" style="150" customWidth="1"/>
    <col min="10501" max="10503" width="11.42578125" style="150" customWidth="1"/>
    <col min="10504" max="10504" width="8.7109375" style="150" customWidth="1"/>
    <col min="10505" max="10507" width="11.42578125" style="150" customWidth="1"/>
    <col min="10508" max="10509" width="11.5703125" style="150" bestFit="1" customWidth="1"/>
    <col min="10510" max="10510" width="11.5703125" style="150" customWidth="1"/>
    <col min="10511" max="10511" width="11.42578125" style="150" customWidth="1"/>
    <col min="10512" max="10513" width="11.5703125" style="150" bestFit="1" customWidth="1"/>
    <col min="10514" max="10514" width="11.42578125" style="150" customWidth="1"/>
    <col min="10515" max="10515" width="6" style="150" customWidth="1"/>
    <col min="10516" max="10516" width="2.7109375" style="150" customWidth="1"/>
    <col min="10517" max="10517" width="3.7109375" style="150" customWidth="1"/>
    <col min="10518" max="10518" width="2.85546875" style="150" customWidth="1"/>
    <col min="10519" max="10519" width="18.140625" style="150" customWidth="1"/>
    <col min="10520" max="10520" width="19.85546875" style="150" customWidth="1"/>
    <col min="10521" max="10521" width="12.85546875" style="150" customWidth="1"/>
    <col min="10522" max="10522" width="16.85546875" style="150" customWidth="1"/>
    <col min="10523" max="10523" width="15" style="150" customWidth="1"/>
    <col min="10524" max="10524" width="18" style="150" customWidth="1"/>
    <col min="10525" max="10525" width="18.140625" style="150" customWidth="1"/>
    <col min="10526" max="10526" width="11.42578125" style="150" customWidth="1"/>
    <col min="10527" max="10527" width="15.85546875" style="150" customWidth="1"/>
    <col min="10528" max="10528" width="0" style="150" hidden="1" customWidth="1"/>
    <col min="10529" max="10529" width="0.28515625" style="150" customWidth="1"/>
    <col min="10530" max="10530" width="19" style="150" customWidth="1"/>
    <col min="10531" max="10531" width="20.42578125" style="150" customWidth="1"/>
    <col min="10532" max="10532" width="23.28515625" style="150" customWidth="1"/>
    <col min="10533" max="10533" width="26.140625" style="150" customWidth="1"/>
    <col min="10534" max="10537" width="11.42578125" style="150" customWidth="1"/>
    <col min="10538" max="10696" width="11.42578125" style="150"/>
    <col min="10697" max="10697" width="8" style="150" customWidth="1"/>
    <col min="10698" max="10698" width="29.140625" style="150" customWidth="1"/>
    <col min="10699" max="10699" width="8.140625" style="150" customWidth="1"/>
    <col min="10700" max="10700" width="10.7109375" style="150" customWidth="1"/>
    <col min="10701" max="10701" width="8" style="150" customWidth="1"/>
    <col min="10702" max="10702" width="10.5703125" style="150" customWidth="1"/>
    <col min="10703" max="10703" width="9.5703125" style="150" customWidth="1"/>
    <col min="10704" max="10704" width="8.85546875" style="150" customWidth="1"/>
    <col min="10705" max="10705" width="8.140625" style="150" customWidth="1"/>
    <col min="10706" max="10706" width="9.5703125" style="150" customWidth="1"/>
    <col min="10707" max="10707" width="10.7109375" style="150" customWidth="1"/>
    <col min="10708" max="10708" width="10.28515625" style="150" customWidth="1"/>
    <col min="10709" max="10709" width="8.140625" style="150" customWidth="1"/>
    <col min="10710" max="10710" width="10.7109375" style="150" customWidth="1"/>
    <col min="10711" max="10711" width="8" style="150" customWidth="1"/>
    <col min="10712" max="10712" width="10.140625" style="150" customWidth="1"/>
    <col min="10713" max="10713" width="8.140625" style="150" customWidth="1"/>
    <col min="10714" max="10714" width="10.5703125" style="150" customWidth="1"/>
    <col min="10715" max="10715" width="8.42578125" style="150" customWidth="1"/>
    <col min="10716" max="10716" width="10.42578125" style="150" customWidth="1"/>
    <col min="10717" max="10717" width="8.7109375" style="150" customWidth="1"/>
    <col min="10718" max="10718" width="10.42578125" style="150" customWidth="1"/>
    <col min="10719" max="10728" width="11.42578125" style="150" customWidth="1"/>
    <col min="10729" max="10729" width="7.5703125" style="150" customWidth="1"/>
    <col min="10730" max="10730" width="11.42578125" style="150" customWidth="1"/>
    <col min="10731" max="10731" width="7.5703125" style="150" customWidth="1"/>
    <col min="10732" max="10732" width="11.42578125" style="150" customWidth="1"/>
    <col min="10733" max="10733" width="7.7109375" style="150" customWidth="1"/>
    <col min="10734" max="10734" width="11.42578125" style="150" customWidth="1"/>
    <col min="10735" max="10735" width="7.85546875" style="150" customWidth="1"/>
    <col min="10736" max="10736" width="10.28515625" style="150" customWidth="1"/>
    <col min="10737" max="10737" width="9.42578125" style="150" customWidth="1"/>
    <col min="10738" max="10738" width="9.28515625" style="150" customWidth="1"/>
    <col min="10739" max="10739" width="8.42578125" style="150" customWidth="1"/>
    <col min="10740" max="10740" width="11.42578125" style="150" customWidth="1"/>
    <col min="10741" max="10741" width="9.42578125" style="150" customWidth="1"/>
    <col min="10742" max="10742" width="11.42578125" style="150" customWidth="1"/>
    <col min="10743" max="10743" width="7.7109375" style="150" customWidth="1"/>
    <col min="10744" max="10744" width="11.42578125" style="150" customWidth="1"/>
    <col min="10745" max="10745" width="7.85546875" style="150" customWidth="1"/>
    <col min="10746" max="10746" width="8.7109375" style="150" customWidth="1"/>
    <col min="10747" max="10747" width="7.85546875" style="150" customWidth="1"/>
    <col min="10748" max="10748" width="11.42578125" style="150" customWidth="1"/>
    <col min="10749" max="10749" width="7.7109375" style="150" customWidth="1"/>
    <col min="10750" max="10750" width="11.42578125" style="150" customWidth="1"/>
    <col min="10751" max="10753" width="0" style="150" hidden="1" customWidth="1"/>
    <col min="10754" max="10755" width="11.42578125" style="150" customWidth="1"/>
    <col min="10756" max="10756" width="9" style="150" customWidth="1"/>
    <col min="10757" max="10759" width="11.42578125" style="150" customWidth="1"/>
    <col min="10760" max="10760" width="8.7109375" style="150" customWidth="1"/>
    <col min="10761" max="10763" width="11.42578125" style="150" customWidth="1"/>
    <col min="10764" max="10765" width="11.5703125" style="150" bestFit="1" customWidth="1"/>
    <col min="10766" max="10766" width="11.5703125" style="150" customWidth="1"/>
    <col min="10767" max="10767" width="11.42578125" style="150" customWidth="1"/>
    <col min="10768" max="10769" width="11.5703125" style="150" bestFit="1" customWidth="1"/>
    <col min="10770" max="10770" width="11.42578125" style="150" customWidth="1"/>
    <col min="10771" max="10771" width="6" style="150" customWidth="1"/>
    <col min="10772" max="10772" width="2.7109375" style="150" customWidth="1"/>
    <col min="10773" max="10773" width="3.7109375" style="150" customWidth="1"/>
    <col min="10774" max="10774" width="2.85546875" style="150" customWidth="1"/>
    <col min="10775" max="10775" width="18.140625" style="150" customWidth="1"/>
    <col min="10776" max="10776" width="19.85546875" style="150" customWidth="1"/>
    <col min="10777" max="10777" width="12.85546875" style="150" customWidth="1"/>
    <col min="10778" max="10778" width="16.85546875" style="150" customWidth="1"/>
    <col min="10779" max="10779" width="15" style="150" customWidth="1"/>
    <col min="10780" max="10780" width="18" style="150" customWidth="1"/>
    <col min="10781" max="10781" width="18.140625" style="150" customWidth="1"/>
    <col min="10782" max="10782" width="11.42578125" style="150" customWidth="1"/>
    <col min="10783" max="10783" width="15.85546875" style="150" customWidth="1"/>
    <col min="10784" max="10784" width="0" style="150" hidden="1" customWidth="1"/>
    <col min="10785" max="10785" width="0.28515625" style="150" customWidth="1"/>
    <col min="10786" max="10786" width="19" style="150" customWidth="1"/>
    <col min="10787" max="10787" width="20.42578125" style="150" customWidth="1"/>
    <col min="10788" max="10788" width="23.28515625" style="150" customWidth="1"/>
    <col min="10789" max="10789" width="26.140625" style="150" customWidth="1"/>
    <col min="10790" max="10793" width="11.42578125" style="150" customWidth="1"/>
    <col min="10794" max="10952" width="11.42578125" style="150"/>
    <col min="10953" max="10953" width="8" style="150" customWidth="1"/>
    <col min="10954" max="10954" width="29.140625" style="150" customWidth="1"/>
    <col min="10955" max="10955" width="8.140625" style="150" customWidth="1"/>
    <col min="10956" max="10956" width="10.7109375" style="150" customWidth="1"/>
    <col min="10957" max="10957" width="8" style="150" customWidth="1"/>
    <col min="10958" max="10958" width="10.5703125" style="150" customWidth="1"/>
    <col min="10959" max="10959" width="9.5703125" style="150" customWidth="1"/>
    <col min="10960" max="10960" width="8.85546875" style="150" customWidth="1"/>
    <col min="10961" max="10961" width="8.140625" style="150" customWidth="1"/>
    <col min="10962" max="10962" width="9.5703125" style="150" customWidth="1"/>
    <col min="10963" max="10963" width="10.7109375" style="150" customWidth="1"/>
    <col min="10964" max="10964" width="10.28515625" style="150" customWidth="1"/>
    <col min="10965" max="10965" width="8.140625" style="150" customWidth="1"/>
    <col min="10966" max="10966" width="10.7109375" style="150" customWidth="1"/>
    <col min="10967" max="10967" width="8" style="150" customWidth="1"/>
    <col min="10968" max="10968" width="10.140625" style="150" customWidth="1"/>
    <col min="10969" max="10969" width="8.140625" style="150" customWidth="1"/>
    <col min="10970" max="10970" width="10.5703125" style="150" customWidth="1"/>
    <col min="10971" max="10971" width="8.42578125" style="150" customWidth="1"/>
    <col min="10972" max="10972" width="10.42578125" style="150" customWidth="1"/>
    <col min="10973" max="10973" width="8.7109375" style="150" customWidth="1"/>
    <col min="10974" max="10974" width="10.42578125" style="150" customWidth="1"/>
    <col min="10975" max="10984" width="11.42578125" style="150" customWidth="1"/>
    <col min="10985" max="10985" width="7.5703125" style="150" customWidth="1"/>
    <col min="10986" max="10986" width="11.42578125" style="150" customWidth="1"/>
    <col min="10987" max="10987" width="7.5703125" style="150" customWidth="1"/>
    <col min="10988" max="10988" width="11.42578125" style="150" customWidth="1"/>
    <col min="10989" max="10989" width="7.7109375" style="150" customWidth="1"/>
    <col min="10990" max="10990" width="11.42578125" style="150" customWidth="1"/>
    <col min="10991" max="10991" width="7.85546875" style="150" customWidth="1"/>
    <col min="10992" max="10992" width="10.28515625" style="150" customWidth="1"/>
    <col min="10993" max="10993" width="9.42578125" style="150" customWidth="1"/>
    <col min="10994" max="10994" width="9.28515625" style="150" customWidth="1"/>
    <col min="10995" max="10995" width="8.42578125" style="150" customWidth="1"/>
    <col min="10996" max="10996" width="11.42578125" style="150" customWidth="1"/>
    <col min="10997" max="10997" width="9.42578125" style="150" customWidth="1"/>
    <col min="10998" max="10998" width="11.42578125" style="150" customWidth="1"/>
    <col min="10999" max="10999" width="7.7109375" style="150" customWidth="1"/>
    <col min="11000" max="11000" width="11.42578125" style="150" customWidth="1"/>
    <col min="11001" max="11001" width="7.85546875" style="150" customWidth="1"/>
    <col min="11002" max="11002" width="8.7109375" style="150" customWidth="1"/>
    <col min="11003" max="11003" width="7.85546875" style="150" customWidth="1"/>
    <col min="11004" max="11004" width="11.42578125" style="150" customWidth="1"/>
    <col min="11005" max="11005" width="7.7109375" style="150" customWidth="1"/>
    <col min="11006" max="11006" width="11.42578125" style="150" customWidth="1"/>
    <col min="11007" max="11009" width="0" style="150" hidden="1" customWidth="1"/>
    <col min="11010" max="11011" width="11.42578125" style="150" customWidth="1"/>
    <col min="11012" max="11012" width="9" style="150" customWidth="1"/>
    <col min="11013" max="11015" width="11.42578125" style="150" customWidth="1"/>
    <col min="11016" max="11016" width="8.7109375" style="150" customWidth="1"/>
    <col min="11017" max="11019" width="11.42578125" style="150" customWidth="1"/>
    <col min="11020" max="11021" width="11.5703125" style="150" bestFit="1" customWidth="1"/>
    <col min="11022" max="11022" width="11.5703125" style="150" customWidth="1"/>
    <col min="11023" max="11023" width="11.42578125" style="150" customWidth="1"/>
    <col min="11024" max="11025" width="11.5703125" style="150" bestFit="1" customWidth="1"/>
    <col min="11026" max="11026" width="11.42578125" style="150" customWidth="1"/>
    <col min="11027" max="11027" width="6" style="150" customWidth="1"/>
    <col min="11028" max="11028" width="2.7109375" style="150" customWidth="1"/>
    <col min="11029" max="11029" width="3.7109375" style="150" customWidth="1"/>
    <col min="11030" max="11030" width="2.85546875" style="150" customWidth="1"/>
    <col min="11031" max="11031" width="18.140625" style="150" customWidth="1"/>
    <col min="11032" max="11032" width="19.85546875" style="150" customWidth="1"/>
    <col min="11033" max="11033" width="12.85546875" style="150" customWidth="1"/>
    <col min="11034" max="11034" width="16.85546875" style="150" customWidth="1"/>
    <col min="11035" max="11035" width="15" style="150" customWidth="1"/>
    <col min="11036" max="11036" width="18" style="150" customWidth="1"/>
    <col min="11037" max="11037" width="18.140625" style="150" customWidth="1"/>
    <col min="11038" max="11038" width="11.42578125" style="150" customWidth="1"/>
    <col min="11039" max="11039" width="15.85546875" style="150" customWidth="1"/>
    <col min="11040" max="11040" width="0" style="150" hidden="1" customWidth="1"/>
    <col min="11041" max="11041" width="0.28515625" style="150" customWidth="1"/>
    <col min="11042" max="11042" width="19" style="150" customWidth="1"/>
    <col min="11043" max="11043" width="20.42578125" style="150" customWidth="1"/>
    <col min="11044" max="11044" width="23.28515625" style="150" customWidth="1"/>
    <col min="11045" max="11045" width="26.140625" style="150" customWidth="1"/>
    <col min="11046" max="11049" width="11.42578125" style="150" customWidth="1"/>
    <col min="11050" max="11208" width="11.42578125" style="150"/>
    <col min="11209" max="11209" width="8" style="150" customWidth="1"/>
    <col min="11210" max="11210" width="29.140625" style="150" customWidth="1"/>
    <col min="11211" max="11211" width="8.140625" style="150" customWidth="1"/>
    <col min="11212" max="11212" width="10.7109375" style="150" customWidth="1"/>
    <col min="11213" max="11213" width="8" style="150" customWidth="1"/>
    <col min="11214" max="11214" width="10.5703125" style="150" customWidth="1"/>
    <col min="11215" max="11215" width="9.5703125" style="150" customWidth="1"/>
    <col min="11216" max="11216" width="8.85546875" style="150" customWidth="1"/>
    <col min="11217" max="11217" width="8.140625" style="150" customWidth="1"/>
    <col min="11218" max="11218" width="9.5703125" style="150" customWidth="1"/>
    <col min="11219" max="11219" width="10.7109375" style="150" customWidth="1"/>
    <col min="11220" max="11220" width="10.28515625" style="150" customWidth="1"/>
    <col min="11221" max="11221" width="8.140625" style="150" customWidth="1"/>
    <col min="11222" max="11222" width="10.7109375" style="150" customWidth="1"/>
    <col min="11223" max="11223" width="8" style="150" customWidth="1"/>
    <col min="11224" max="11224" width="10.140625" style="150" customWidth="1"/>
    <col min="11225" max="11225" width="8.140625" style="150" customWidth="1"/>
    <col min="11226" max="11226" width="10.5703125" style="150" customWidth="1"/>
    <col min="11227" max="11227" width="8.42578125" style="150" customWidth="1"/>
    <col min="11228" max="11228" width="10.42578125" style="150" customWidth="1"/>
    <col min="11229" max="11229" width="8.7109375" style="150" customWidth="1"/>
    <col min="11230" max="11230" width="10.42578125" style="150" customWidth="1"/>
    <col min="11231" max="11240" width="11.42578125" style="150" customWidth="1"/>
    <col min="11241" max="11241" width="7.5703125" style="150" customWidth="1"/>
    <col min="11242" max="11242" width="11.42578125" style="150" customWidth="1"/>
    <col min="11243" max="11243" width="7.5703125" style="150" customWidth="1"/>
    <col min="11244" max="11244" width="11.42578125" style="150" customWidth="1"/>
    <col min="11245" max="11245" width="7.7109375" style="150" customWidth="1"/>
    <col min="11246" max="11246" width="11.42578125" style="150" customWidth="1"/>
    <col min="11247" max="11247" width="7.85546875" style="150" customWidth="1"/>
    <col min="11248" max="11248" width="10.28515625" style="150" customWidth="1"/>
    <col min="11249" max="11249" width="9.42578125" style="150" customWidth="1"/>
    <col min="11250" max="11250" width="9.28515625" style="150" customWidth="1"/>
    <col min="11251" max="11251" width="8.42578125" style="150" customWidth="1"/>
    <col min="11252" max="11252" width="11.42578125" style="150" customWidth="1"/>
    <col min="11253" max="11253" width="9.42578125" style="150" customWidth="1"/>
    <col min="11254" max="11254" width="11.42578125" style="150" customWidth="1"/>
    <col min="11255" max="11255" width="7.7109375" style="150" customWidth="1"/>
    <col min="11256" max="11256" width="11.42578125" style="150" customWidth="1"/>
    <col min="11257" max="11257" width="7.85546875" style="150" customWidth="1"/>
    <col min="11258" max="11258" width="8.7109375" style="150" customWidth="1"/>
    <col min="11259" max="11259" width="7.85546875" style="150" customWidth="1"/>
    <col min="11260" max="11260" width="11.42578125" style="150" customWidth="1"/>
    <col min="11261" max="11261" width="7.7109375" style="150" customWidth="1"/>
    <col min="11262" max="11262" width="11.42578125" style="150" customWidth="1"/>
    <col min="11263" max="11265" width="0" style="150" hidden="1" customWidth="1"/>
    <col min="11266" max="11267" width="11.42578125" style="150" customWidth="1"/>
    <col min="11268" max="11268" width="9" style="150" customWidth="1"/>
    <col min="11269" max="11271" width="11.42578125" style="150" customWidth="1"/>
    <col min="11272" max="11272" width="8.7109375" style="150" customWidth="1"/>
    <col min="11273" max="11275" width="11.42578125" style="150" customWidth="1"/>
    <col min="11276" max="11277" width="11.5703125" style="150" bestFit="1" customWidth="1"/>
    <col min="11278" max="11278" width="11.5703125" style="150" customWidth="1"/>
    <col min="11279" max="11279" width="11.42578125" style="150" customWidth="1"/>
    <col min="11280" max="11281" width="11.5703125" style="150" bestFit="1" customWidth="1"/>
    <col min="11282" max="11282" width="11.42578125" style="150" customWidth="1"/>
    <col min="11283" max="11283" width="6" style="150" customWidth="1"/>
    <col min="11284" max="11284" width="2.7109375" style="150" customWidth="1"/>
    <col min="11285" max="11285" width="3.7109375" style="150" customWidth="1"/>
    <col min="11286" max="11286" width="2.85546875" style="150" customWidth="1"/>
    <col min="11287" max="11287" width="18.140625" style="150" customWidth="1"/>
    <col min="11288" max="11288" width="19.85546875" style="150" customWidth="1"/>
    <col min="11289" max="11289" width="12.85546875" style="150" customWidth="1"/>
    <col min="11290" max="11290" width="16.85546875" style="150" customWidth="1"/>
    <col min="11291" max="11291" width="15" style="150" customWidth="1"/>
    <col min="11292" max="11292" width="18" style="150" customWidth="1"/>
    <col min="11293" max="11293" width="18.140625" style="150" customWidth="1"/>
    <col min="11294" max="11294" width="11.42578125" style="150" customWidth="1"/>
    <col min="11295" max="11295" width="15.85546875" style="150" customWidth="1"/>
    <col min="11296" max="11296" width="0" style="150" hidden="1" customWidth="1"/>
    <col min="11297" max="11297" width="0.28515625" style="150" customWidth="1"/>
    <col min="11298" max="11298" width="19" style="150" customWidth="1"/>
    <col min="11299" max="11299" width="20.42578125" style="150" customWidth="1"/>
    <col min="11300" max="11300" width="23.28515625" style="150" customWidth="1"/>
    <col min="11301" max="11301" width="26.140625" style="150" customWidth="1"/>
    <col min="11302" max="11305" width="11.42578125" style="150" customWidth="1"/>
    <col min="11306" max="11464" width="11.42578125" style="150"/>
    <col min="11465" max="11465" width="8" style="150" customWidth="1"/>
    <col min="11466" max="11466" width="29.140625" style="150" customWidth="1"/>
    <col min="11467" max="11467" width="8.140625" style="150" customWidth="1"/>
    <col min="11468" max="11468" width="10.7109375" style="150" customWidth="1"/>
    <col min="11469" max="11469" width="8" style="150" customWidth="1"/>
    <col min="11470" max="11470" width="10.5703125" style="150" customWidth="1"/>
    <col min="11471" max="11471" width="9.5703125" style="150" customWidth="1"/>
    <col min="11472" max="11472" width="8.85546875" style="150" customWidth="1"/>
    <col min="11473" max="11473" width="8.140625" style="150" customWidth="1"/>
    <col min="11474" max="11474" width="9.5703125" style="150" customWidth="1"/>
    <col min="11475" max="11475" width="10.7109375" style="150" customWidth="1"/>
    <col min="11476" max="11476" width="10.28515625" style="150" customWidth="1"/>
    <col min="11477" max="11477" width="8.140625" style="150" customWidth="1"/>
    <col min="11478" max="11478" width="10.7109375" style="150" customWidth="1"/>
    <col min="11479" max="11479" width="8" style="150" customWidth="1"/>
    <col min="11480" max="11480" width="10.140625" style="150" customWidth="1"/>
    <col min="11481" max="11481" width="8.140625" style="150" customWidth="1"/>
    <col min="11482" max="11482" width="10.5703125" style="150" customWidth="1"/>
    <col min="11483" max="11483" width="8.42578125" style="150" customWidth="1"/>
    <col min="11484" max="11484" width="10.42578125" style="150" customWidth="1"/>
    <col min="11485" max="11485" width="8.7109375" style="150" customWidth="1"/>
    <col min="11486" max="11486" width="10.42578125" style="150" customWidth="1"/>
    <col min="11487" max="11496" width="11.42578125" style="150" customWidth="1"/>
    <col min="11497" max="11497" width="7.5703125" style="150" customWidth="1"/>
    <col min="11498" max="11498" width="11.42578125" style="150" customWidth="1"/>
    <col min="11499" max="11499" width="7.5703125" style="150" customWidth="1"/>
    <col min="11500" max="11500" width="11.42578125" style="150" customWidth="1"/>
    <col min="11501" max="11501" width="7.7109375" style="150" customWidth="1"/>
    <col min="11502" max="11502" width="11.42578125" style="150" customWidth="1"/>
    <col min="11503" max="11503" width="7.85546875" style="150" customWidth="1"/>
    <col min="11504" max="11504" width="10.28515625" style="150" customWidth="1"/>
    <col min="11505" max="11505" width="9.42578125" style="150" customWidth="1"/>
    <col min="11506" max="11506" width="9.28515625" style="150" customWidth="1"/>
    <col min="11507" max="11507" width="8.42578125" style="150" customWidth="1"/>
    <col min="11508" max="11508" width="11.42578125" style="150" customWidth="1"/>
    <col min="11509" max="11509" width="9.42578125" style="150" customWidth="1"/>
    <col min="11510" max="11510" width="11.42578125" style="150" customWidth="1"/>
    <col min="11511" max="11511" width="7.7109375" style="150" customWidth="1"/>
    <col min="11512" max="11512" width="11.42578125" style="150" customWidth="1"/>
    <col min="11513" max="11513" width="7.85546875" style="150" customWidth="1"/>
    <col min="11514" max="11514" width="8.7109375" style="150" customWidth="1"/>
    <col min="11515" max="11515" width="7.85546875" style="150" customWidth="1"/>
    <col min="11516" max="11516" width="11.42578125" style="150" customWidth="1"/>
    <col min="11517" max="11517" width="7.7109375" style="150" customWidth="1"/>
    <col min="11518" max="11518" width="11.42578125" style="150" customWidth="1"/>
    <col min="11519" max="11521" width="0" style="150" hidden="1" customWidth="1"/>
    <col min="11522" max="11523" width="11.42578125" style="150" customWidth="1"/>
    <col min="11524" max="11524" width="9" style="150" customWidth="1"/>
    <col min="11525" max="11527" width="11.42578125" style="150" customWidth="1"/>
    <col min="11528" max="11528" width="8.7109375" style="150" customWidth="1"/>
    <col min="11529" max="11531" width="11.42578125" style="150" customWidth="1"/>
    <col min="11532" max="11533" width="11.5703125" style="150" bestFit="1" customWidth="1"/>
    <col min="11534" max="11534" width="11.5703125" style="150" customWidth="1"/>
    <col min="11535" max="11535" width="11.42578125" style="150" customWidth="1"/>
    <col min="11536" max="11537" width="11.5703125" style="150" bestFit="1" customWidth="1"/>
    <col min="11538" max="11538" width="11.42578125" style="150" customWidth="1"/>
    <col min="11539" max="11539" width="6" style="150" customWidth="1"/>
    <col min="11540" max="11540" width="2.7109375" style="150" customWidth="1"/>
    <col min="11541" max="11541" width="3.7109375" style="150" customWidth="1"/>
    <col min="11542" max="11542" width="2.85546875" style="150" customWidth="1"/>
    <col min="11543" max="11543" width="18.140625" style="150" customWidth="1"/>
    <col min="11544" max="11544" width="19.85546875" style="150" customWidth="1"/>
    <col min="11545" max="11545" width="12.85546875" style="150" customWidth="1"/>
    <col min="11546" max="11546" width="16.85546875" style="150" customWidth="1"/>
    <col min="11547" max="11547" width="15" style="150" customWidth="1"/>
    <col min="11548" max="11548" width="18" style="150" customWidth="1"/>
    <col min="11549" max="11549" width="18.140625" style="150" customWidth="1"/>
    <col min="11550" max="11550" width="11.42578125" style="150" customWidth="1"/>
    <col min="11551" max="11551" width="15.85546875" style="150" customWidth="1"/>
    <col min="11552" max="11552" width="0" style="150" hidden="1" customWidth="1"/>
    <col min="11553" max="11553" width="0.28515625" style="150" customWidth="1"/>
    <col min="11554" max="11554" width="19" style="150" customWidth="1"/>
    <col min="11555" max="11555" width="20.42578125" style="150" customWidth="1"/>
    <col min="11556" max="11556" width="23.28515625" style="150" customWidth="1"/>
    <col min="11557" max="11557" width="26.140625" style="150" customWidth="1"/>
    <col min="11558" max="11561" width="11.42578125" style="150" customWidth="1"/>
    <col min="11562" max="11720" width="11.42578125" style="150"/>
    <col min="11721" max="11721" width="8" style="150" customWidth="1"/>
    <col min="11722" max="11722" width="29.140625" style="150" customWidth="1"/>
    <col min="11723" max="11723" width="8.140625" style="150" customWidth="1"/>
    <col min="11724" max="11724" width="10.7109375" style="150" customWidth="1"/>
    <col min="11725" max="11725" width="8" style="150" customWidth="1"/>
    <col min="11726" max="11726" width="10.5703125" style="150" customWidth="1"/>
    <col min="11727" max="11727" width="9.5703125" style="150" customWidth="1"/>
    <col min="11728" max="11728" width="8.85546875" style="150" customWidth="1"/>
    <col min="11729" max="11729" width="8.140625" style="150" customWidth="1"/>
    <col min="11730" max="11730" width="9.5703125" style="150" customWidth="1"/>
    <col min="11731" max="11731" width="10.7109375" style="150" customWidth="1"/>
    <col min="11732" max="11732" width="10.28515625" style="150" customWidth="1"/>
    <col min="11733" max="11733" width="8.140625" style="150" customWidth="1"/>
    <col min="11734" max="11734" width="10.7109375" style="150" customWidth="1"/>
    <col min="11735" max="11735" width="8" style="150" customWidth="1"/>
    <col min="11736" max="11736" width="10.140625" style="150" customWidth="1"/>
    <col min="11737" max="11737" width="8.140625" style="150" customWidth="1"/>
    <col min="11738" max="11738" width="10.5703125" style="150" customWidth="1"/>
    <col min="11739" max="11739" width="8.42578125" style="150" customWidth="1"/>
    <col min="11740" max="11740" width="10.42578125" style="150" customWidth="1"/>
    <col min="11741" max="11741" width="8.7109375" style="150" customWidth="1"/>
    <col min="11742" max="11742" width="10.42578125" style="150" customWidth="1"/>
    <col min="11743" max="11752" width="11.42578125" style="150" customWidth="1"/>
    <col min="11753" max="11753" width="7.5703125" style="150" customWidth="1"/>
    <col min="11754" max="11754" width="11.42578125" style="150" customWidth="1"/>
    <col min="11755" max="11755" width="7.5703125" style="150" customWidth="1"/>
    <col min="11756" max="11756" width="11.42578125" style="150" customWidth="1"/>
    <col min="11757" max="11757" width="7.7109375" style="150" customWidth="1"/>
    <col min="11758" max="11758" width="11.42578125" style="150" customWidth="1"/>
    <col min="11759" max="11759" width="7.85546875" style="150" customWidth="1"/>
    <col min="11760" max="11760" width="10.28515625" style="150" customWidth="1"/>
    <col min="11761" max="11761" width="9.42578125" style="150" customWidth="1"/>
    <col min="11762" max="11762" width="9.28515625" style="150" customWidth="1"/>
    <col min="11763" max="11763" width="8.42578125" style="150" customWidth="1"/>
    <col min="11764" max="11764" width="11.42578125" style="150" customWidth="1"/>
    <col min="11765" max="11765" width="9.42578125" style="150" customWidth="1"/>
    <col min="11766" max="11766" width="11.42578125" style="150" customWidth="1"/>
    <col min="11767" max="11767" width="7.7109375" style="150" customWidth="1"/>
    <col min="11768" max="11768" width="11.42578125" style="150" customWidth="1"/>
    <col min="11769" max="11769" width="7.85546875" style="150" customWidth="1"/>
    <col min="11770" max="11770" width="8.7109375" style="150" customWidth="1"/>
    <col min="11771" max="11771" width="7.85546875" style="150" customWidth="1"/>
    <col min="11772" max="11772" width="11.42578125" style="150" customWidth="1"/>
    <col min="11773" max="11773" width="7.7109375" style="150" customWidth="1"/>
    <col min="11774" max="11774" width="11.42578125" style="150" customWidth="1"/>
    <col min="11775" max="11777" width="0" style="150" hidden="1" customWidth="1"/>
    <col min="11778" max="11779" width="11.42578125" style="150" customWidth="1"/>
    <col min="11780" max="11780" width="9" style="150" customWidth="1"/>
    <col min="11781" max="11783" width="11.42578125" style="150" customWidth="1"/>
    <col min="11784" max="11784" width="8.7109375" style="150" customWidth="1"/>
    <col min="11785" max="11787" width="11.42578125" style="150" customWidth="1"/>
    <col min="11788" max="11789" width="11.5703125" style="150" bestFit="1" customWidth="1"/>
    <col min="11790" max="11790" width="11.5703125" style="150" customWidth="1"/>
    <col min="11791" max="11791" width="11.42578125" style="150" customWidth="1"/>
    <col min="11792" max="11793" width="11.5703125" style="150" bestFit="1" customWidth="1"/>
    <col min="11794" max="11794" width="11.42578125" style="150" customWidth="1"/>
    <col min="11795" max="11795" width="6" style="150" customWidth="1"/>
    <col min="11796" max="11796" width="2.7109375" style="150" customWidth="1"/>
    <col min="11797" max="11797" width="3.7109375" style="150" customWidth="1"/>
    <col min="11798" max="11798" width="2.85546875" style="150" customWidth="1"/>
    <col min="11799" max="11799" width="18.140625" style="150" customWidth="1"/>
    <col min="11800" max="11800" width="19.85546875" style="150" customWidth="1"/>
    <col min="11801" max="11801" width="12.85546875" style="150" customWidth="1"/>
    <col min="11802" max="11802" width="16.85546875" style="150" customWidth="1"/>
    <col min="11803" max="11803" width="15" style="150" customWidth="1"/>
    <col min="11804" max="11804" width="18" style="150" customWidth="1"/>
    <col min="11805" max="11805" width="18.140625" style="150" customWidth="1"/>
    <col min="11806" max="11806" width="11.42578125" style="150" customWidth="1"/>
    <col min="11807" max="11807" width="15.85546875" style="150" customWidth="1"/>
    <col min="11808" max="11808" width="0" style="150" hidden="1" customWidth="1"/>
    <col min="11809" max="11809" width="0.28515625" style="150" customWidth="1"/>
    <col min="11810" max="11810" width="19" style="150" customWidth="1"/>
    <col min="11811" max="11811" width="20.42578125" style="150" customWidth="1"/>
    <col min="11812" max="11812" width="23.28515625" style="150" customWidth="1"/>
    <col min="11813" max="11813" width="26.140625" style="150" customWidth="1"/>
    <col min="11814" max="11817" width="11.42578125" style="150" customWidth="1"/>
    <col min="11818" max="11976" width="11.42578125" style="150"/>
    <col min="11977" max="11977" width="8" style="150" customWidth="1"/>
    <col min="11978" max="11978" width="29.140625" style="150" customWidth="1"/>
    <col min="11979" max="11979" width="8.140625" style="150" customWidth="1"/>
    <col min="11980" max="11980" width="10.7109375" style="150" customWidth="1"/>
    <col min="11981" max="11981" width="8" style="150" customWidth="1"/>
    <col min="11982" max="11982" width="10.5703125" style="150" customWidth="1"/>
    <col min="11983" max="11983" width="9.5703125" style="150" customWidth="1"/>
    <col min="11984" max="11984" width="8.85546875" style="150" customWidth="1"/>
    <col min="11985" max="11985" width="8.140625" style="150" customWidth="1"/>
    <col min="11986" max="11986" width="9.5703125" style="150" customWidth="1"/>
    <col min="11987" max="11987" width="10.7109375" style="150" customWidth="1"/>
    <col min="11988" max="11988" width="10.28515625" style="150" customWidth="1"/>
    <col min="11989" max="11989" width="8.140625" style="150" customWidth="1"/>
    <col min="11990" max="11990" width="10.7109375" style="150" customWidth="1"/>
    <col min="11991" max="11991" width="8" style="150" customWidth="1"/>
    <col min="11992" max="11992" width="10.140625" style="150" customWidth="1"/>
    <col min="11993" max="11993" width="8.140625" style="150" customWidth="1"/>
    <col min="11994" max="11994" width="10.5703125" style="150" customWidth="1"/>
    <col min="11995" max="11995" width="8.42578125" style="150" customWidth="1"/>
    <col min="11996" max="11996" width="10.42578125" style="150" customWidth="1"/>
    <col min="11997" max="11997" width="8.7109375" style="150" customWidth="1"/>
    <col min="11998" max="11998" width="10.42578125" style="150" customWidth="1"/>
    <col min="11999" max="12008" width="11.42578125" style="150" customWidth="1"/>
    <col min="12009" max="12009" width="7.5703125" style="150" customWidth="1"/>
    <col min="12010" max="12010" width="11.42578125" style="150" customWidth="1"/>
    <col min="12011" max="12011" width="7.5703125" style="150" customWidth="1"/>
    <col min="12012" max="12012" width="11.42578125" style="150" customWidth="1"/>
    <col min="12013" max="12013" width="7.7109375" style="150" customWidth="1"/>
    <col min="12014" max="12014" width="11.42578125" style="150" customWidth="1"/>
    <col min="12015" max="12015" width="7.85546875" style="150" customWidth="1"/>
    <col min="12016" max="12016" width="10.28515625" style="150" customWidth="1"/>
    <col min="12017" max="12017" width="9.42578125" style="150" customWidth="1"/>
    <col min="12018" max="12018" width="9.28515625" style="150" customWidth="1"/>
    <col min="12019" max="12019" width="8.42578125" style="150" customWidth="1"/>
    <col min="12020" max="12020" width="11.42578125" style="150" customWidth="1"/>
    <col min="12021" max="12021" width="9.42578125" style="150" customWidth="1"/>
    <col min="12022" max="12022" width="11.42578125" style="150" customWidth="1"/>
    <col min="12023" max="12023" width="7.7109375" style="150" customWidth="1"/>
    <col min="12024" max="12024" width="11.42578125" style="150" customWidth="1"/>
    <col min="12025" max="12025" width="7.85546875" style="150" customWidth="1"/>
    <col min="12026" max="12026" width="8.7109375" style="150" customWidth="1"/>
    <col min="12027" max="12027" width="7.85546875" style="150" customWidth="1"/>
    <col min="12028" max="12028" width="11.42578125" style="150" customWidth="1"/>
    <col min="12029" max="12029" width="7.7109375" style="150" customWidth="1"/>
    <col min="12030" max="12030" width="11.42578125" style="150" customWidth="1"/>
    <col min="12031" max="12033" width="0" style="150" hidden="1" customWidth="1"/>
    <col min="12034" max="12035" width="11.42578125" style="150" customWidth="1"/>
    <col min="12036" max="12036" width="9" style="150" customWidth="1"/>
    <col min="12037" max="12039" width="11.42578125" style="150" customWidth="1"/>
    <col min="12040" max="12040" width="8.7109375" style="150" customWidth="1"/>
    <col min="12041" max="12043" width="11.42578125" style="150" customWidth="1"/>
    <col min="12044" max="12045" width="11.5703125" style="150" bestFit="1" customWidth="1"/>
    <col min="12046" max="12046" width="11.5703125" style="150" customWidth="1"/>
    <col min="12047" max="12047" width="11.42578125" style="150" customWidth="1"/>
    <col min="12048" max="12049" width="11.5703125" style="150" bestFit="1" customWidth="1"/>
    <col min="12050" max="12050" width="11.42578125" style="150" customWidth="1"/>
    <col min="12051" max="12051" width="6" style="150" customWidth="1"/>
    <col min="12052" max="12052" width="2.7109375" style="150" customWidth="1"/>
    <col min="12053" max="12053" width="3.7109375" style="150" customWidth="1"/>
    <col min="12054" max="12054" width="2.85546875" style="150" customWidth="1"/>
    <col min="12055" max="12055" width="18.140625" style="150" customWidth="1"/>
    <col min="12056" max="12056" width="19.85546875" style="150" customWidth="1"/>
    <col min="12057" max="12057" width="12.85546875" style="150" customWidth="1"/>
    <col min="12058" max="12058" width="16.85546875" style="150" customWidth="1"/>
    <col min="12059" max="12059" width="15" style="150" customWidth="1"/>
    <col min="12060" max="12060" width="18" style="150" customWidth="1"/>
    <col min="12061" max="12061" width="18.140625" style="150" customWidth="1"/>
    <col min="12062" max="12062" width="11.42578125" style="150" customWidth="1"/>
    <col min="12063" max="12063" width="15.85546875" style="150" customWidth="1"/>
    <col min="12064" max="12064" width="0" style="150" hidden="1" customWidth="1"/>
    <col min="12065" max="12065" width="0.28515625" style="150" customWidth="1"/>
    <col min="12066" max="12066" width="19" style="150" customWidth="1"/>
    <col min="12067" max="12067" width="20.42578125" style="150" customWidth="1"/>
    <col min="12068" max="12068" width="23.28515625" style="150" customWidth="1"/>
    <col min="12069" max="12069" width="26.140625" style="150" customWidth="1"/>
    <col min="12070" max="12073" width="11.42578125" style="150" customWidth="1"/>
    <col min="12074" max="12232" width="11.42578125" style="150"/>
    <col min="12233" max="12233" width="8" style="150" customWidth="1"/>
    <col min="12234" max="12234" width="29.140625" style="150" customWidth="1"/>
    <col min="12235" max="12235" width="8.140625" style="150" customWidth="1"/>
    <col min="12236" max="12236" width="10.7109375" style="150" customWidth="1"/>
    <col min="12237" max="12237" width="8" style="150" customWidth="1"/>
    <col min="12238" max="12238" width="10.5703125" style="150" customWidth="1"/>
    <col min="12239" max="12239" width="9.5703125" style="150" customWidth="1"/>
    <col min="12240" max="12240" width="8.85546875" style="150" customWidth="1"/>
    <col min="12241" max="12241" width="8.140625" style="150" customWidth="1"/>
    <col min="12242" max="12242" width="9.5703125" style="150" customWidth="1"/>
    <col min="12243" max="12243" width="10.7109375" style="150" customWidth="1"/>
    <col min="12244" max="12244" width="10.28515625" style="150" customWidth="1"/>
    <col min="12245" max="12245" width="8.140625" style="150" customWidth="1"/>
    <col min="12246" max="12246" width="10.7109375" style="150" customWidth="1"/>
    <col min="12247" max="12247" width="8" style="150" customWidth="1"/>
    <col min="12248" max="12248" width="10.140625" style="150" customWidth="1"/>
    <col min="12249" max="12249" width="8.140625" style="150" customWidth="1"/>
    <col min="12250" max="12250" width="10.5703125" style="150" customWidth="1"/>
    <col min="12251" max="12251" width="8.42578125" style="150" customWidth="1"/>
    <col min="12252" max="12252" width="10.42578125" style="150" customWidth="1"/>
    <col min="12253" max="12253" width="8.7109375" style="150" customWidth="1"/>
    <col min="12254" max="12254" width="10.42578125" style="150" customWidth="1"/>
    <col min="12255" max="12264" width="11.42578125" style="150" customWidth="1"/>
    <col min="12265" max="12265" width="7.5703125" style="150" customWidth="1"/>
    <col min="12266" max="12266" width="11.42578125" style="150" customWidth="1"/>
    <col min="12267" max="12267" width="7.5703125" style="150" customWidth="1"/>
    <col min="12268" max="12268" width="11.42578125" style="150" customWidth="1"/>
    <col min="12269" max="12269" width="7.7109375" style="150" customWidth="1"/>
    <col min="12270" max="12270" width="11.42578125" style="150" customWidth="1"/>
    <col min="12271" max="12271" width="7.85546875" style="150" customWidth="1"/>
    <col min="12272" max="12272" width="10.28515625" style="150" customWidth="1"/>
    <col min="12273" max="12273" width="9.42578125" style="150" customWidth="1"/>
    <col min="12274" max="12274" width="9.28515625" style="150" customWidth="1"/>
    <col min="12275" max="12275" width="8.42578125" style="150" customWidth="1"/>
    <col min="12276" max="12276" width="11.42578125" style="150" customWidth="1"/>
    <col min="12277" max="12277" width="9.42578125" style="150" customWidth="1"/>
    <col min="12278" max="12278" width="11.42578125" style="150" customWidth="1"/>
    <col min="12279" max="12279" width="7.7109375" style="150" customWidth="1"/>
    <col min="12280" max="12280" width="11.42578125" style="150" customWidth="1"/>
    <col min="12281" max="12281" width="7.85546875" style="150" customWidth="1"/>
    <col min="12282" max="12282" width="8.7109375" style="150" customWidth="1"/>
    <col min="12283" max="12283" width="7.85546875" style="150" customWidth="1"/>
    <col min="12284" max="12284" width="11.42578125" style="150" customWidth="1"/>
    <col min="12285" max="12285" width="7.7109375" style="150" customWidth="1"/>
    <col min="12286" max="12286" width="11.42578125" style="150" customWidth="1"/>
    <col min="12287" max="12289" width="0" style="150" hidden="1" customWidth="1"/>
    <col min="12290" max="12291" width="11.42578125" style="150" customWidth="1"/>
    <col min="12292" max="12292" width="9" style="150" customWidth="1"/>
    <col min="12293" max="12295" width="11.42578125" style="150" customWidth="1"/>
    <col min="12296" max="12296" width="8.7109375" style="150" customWidth="1"/>
    <col min="12297" max="12299" width="11.42578125" style="150" customWidth="1"/>
    <col min="12300" max="12301" width="11.5703125" style="150" bestFit="1" customWidth="1"/>
    <col min="12302" max="12302" width="11.5703125" style="150" customWidth="1"/>
    <col min="12303" max="12303" width="11.42578125" style="150" customWidth="1"/>
    <col min="12304" max="12305" width="11.5703125" style="150" bestFit="1" customWidth="1"/>
    <col min="12306" max="12306" width="11.42578125" style="150" customWidth="1"/>
    <col min="12307" max="12307" width="6" style="150" customWidth="1"/>
    <col min="12308" max="12308" width="2.7109375" style="150" customWidth="1"/>
    <col min="12309" max="12309" width="3.7109375" style="150" customWidth="1"/>
    <col min="12310" max="12310" width="2.85546875" style="150" customWidth="1"/>
    <col min="12311" max="12311" width="18.140625" style="150" customWidth="1"/>
    <col min="12312" max="12312" width="19.85546875" style="150" customWidth="1"/>
    <col min="12313" max="12313" width="12.85546875" style="150" customWidth="1"/>
    <col min="12314" max="12314" width="16.85546875" style="150" customWidth="1"/>
    <col min="12315" max="12315" width="15" style="150" customWidth="1"/>
    <col min="12316" max="12316" width="18" style="150" customWidth="1"/>
    <col min="12317" max="12317" width="18.140625" style="150" customWidth="1"/>
    <col min="12318" max="12318" width="11.42578125" style="150" customWidth="1"/>
    <col min="12319" max="12319" width="15.85546875" style="150" customWidth="1"/>
    <col min="12320" max="12320" width="0" style="150" hidden="1" customWidth="1"/>
    <col min="12321" max="12321" width="0.28515625" style="150" customWidth="1"/>
    <col min="12322" max="12322" width="19" style="150" customWidth="1"/>
    <col min="12323" max="12323" width="20.42578125" style="150" customWidth="1"/>
    <col min="12324" max="12324" width="23.28515625" style="150" customWidth="1"/>
    <col min="12325" max="12325" width="26.140625" style="150" customWidth="1"/>
    <col min="12326" max="12329" width="11.42578125" style="150" customWidth="1"/>
    <col min="12330" max="12488" width="11.42578125" style="150"/>
    <col min="12489" max="12489" width="8" style="150" customWidth="1"/>
    <col min="12490" max="12490" width="29.140625" style="150" customWidth="1"/>
    <col min="12491" max="12491" width="8.140625" style="150" customWidth="1"/>
    <col min="12492" max="12492" width="10.7109375" style="150" customWidth="1"/>
    <col min="12493" max="12493" width="8" style="150" customWidth="1"/>
    <col min="12494" max="12494" width="10.5703125" style="150" customWidth="1"/>
    <col min="12495" max="12495" width="9.5703125" style="150" customWidth="1"/>
    <col min="12496" max="12496" width="8.85546875" style="150" customWidth="1"/>
    <col min="12497" max="12497" width="8.140625" style="150" customWidth="1"/>
    <col min="12498" max="12498" width="9.5703125" style="150" customWidth="1"/>
    <col min="12499" max="12499" width="10.7109375" style="150" customWidth="1"/>
    <col min="12500" max="12500" width="10.28515625" style="150" customWidth="1"/>
    <col min="12501" max="12501" width="8.140625" style="150" customWidth="1"/>
    <col min="12502" max="12502" width="10.7109375" style="150" customWidth="1"/>
    <col min="12503" max="12503" width="8" style="150" customWidth="1"/>
    <col min="12504" max="12504" width="10.140625" style="150" customWidth="1"/>
    <col min="12505" max="12505" width="8.140625" style="150" customWidth="1"/>
    <col min="12506" max="12506" width="10.5703125" style="150" customWidth="1"/>
    <col min="12507" max="12507" width="8.42578125" style="150" customWidth="1"/>
    <col min="12508" max="12508" width="10.42578125" style="150" customWidth="1"/>
    <col min="12509" max="12509" width="8.7109375" style="150" customWidth="1"/>
    <col min="12510" max="12510" width="10.42578125" style="150" customWidth="1"/>
    <col min="12511" max="12520" width="11.42578125" style="150" customWidth="1"/>
    <col min="12521" max="12521" width="7.5703125" style="150" customWidth="1"/>
    <col min="12522" max="12522" width="11.42578125" style="150" customWidth="1"/>
    <col min="12523" max="12523" width="7.5703125" style="150" customWidth="1"/>
    <col min="12524" max="12524" width="11.42578125" style="150" customWidth="1"/>
    <col min="12525" max="12525" width="7.7109375" style="150" customWidth="1"/>
    <col min="12526" max="12526" width="11.42578125" style="150" customWidth="1"/>
    <col min="12527" max="12527" width="7.85546875" style="150" customWidth="1"/>
    <col min="12528" max="12528" width="10.28515625" style="150" customWidth="1"/>
    <col min="12529" max="12529" width="9.42578125" style="150" customWidth="1"/>
    <col min="12530" max="12530" width="9.28515625" style="150" customWidth="1"/>
    <col min="12531" max="12531" width="8.42578125" style="150" customWidth="1"/>
    <col min="12532" max="12532" width="11.42578125" style="150" customWidth="1"/>
    <col min="12533" max="12533" width="9.42578125" style="150" customWidth="1"/>
    <col min="12534" max="12534" width="11.42578125" style="150" customWidth="1"/>
    <col min="12535" max="12535" width="7.7109375" style="150" customWidth="1"/>
    <col min="12536" max="12536" width="11.42578125" style="150" customWidth="1"/>
    <col min="12537" max="12537" width="7.85546875" style="150" customWidth="1"/>
    <col min="12538" max="12538" width="8.7109375" style="150" customWidth="1"/>
    <col min="12539" max="12539" width="7.85546875" style="150" customWidth="1"/>
    <col min="12540" max="12540" width="11.42578125" style="150" customWidth="1"/>
    <col min="12541" max="12541" width="7.7109375" style="150" customWidth="1"/>
    <col min="12542" max="12542" width="11.42578125" style="150" customWidth="1"/>
    <col min="12543" max="12545" width="0" style="150" hidden="1" customWidth="1"/>
    <col min="12546" max="12547" width="11.42578125" style="150" customWidth="1"/>
    <col min="12548" max="12548" width="9" style="150" customWidth="1"/>
    <col min="12549" max="12551" width="11.42578125" style="150" customWidth="1"/>
    <col min="12552" max="12552" width="8.7109375" style="150" customWidth="1"/>
    <col min="12553" max="12555" width="11.42578125" style="150" customWidth="1"/>
    <col min="12556" max="12557" width="11.5703125" style="150" bestFit="1" customWidth="1"/>
    <col min="12558" max="12558" width="11.5703125" style="150" customWidth="1"/>
    <col min="12559" max="12559" width="11.42578125" style="150" customWidth="1"/>
    <col min="12560" max="12561" width="11.5703125" style="150" bestFit="1" customWidth="1"/>
    <col min="12562" max="12562" width="11.42578125" style="150" customWidth="1"/>
    <col min="12563" max="12563" width="6" style="150" customWidth="1"/>
    <col min="12564" max="12564" width="2.7109375" style="150" customWidth="1"/>
    <col min="12565" max="12565" width="3.7109375" style="150" customWidth="1"/>
    <col min="12566" max="12566" width="2.85546875" style="150" customWidth="1"/>
    <col min="12567" max="12567" width="18.140625" style="150" customWidth="1"/>
    <col min="12568" max="12568" width="19.85546875" style="150" customWidth="1"/>
    <col min="12569" max="12569" width="12.85546875" style="150" customWidth="1"/>
    <col min="12570" max="12570" width="16.85546875" style="150" customWidth="1"/>
    <col min="12571" max="12571" width="15" style="150" customWidth="1"/>
    <col min="12572" max="12572" width="18" style="150" customWidth="1"/>
    <col min="12573" max="12573" width="18.140625" style="150" customWidth="1"/>
    <col min="12574" max="12574" width="11.42578125" style="150" customWidth="1"/>
    <col min="12575" max="12575" width="15.85546875" style="150" customWidth="1"/>
    <col min="12576" max="12576" width="0" style="150" hidden="1" customWidth="1"/>
    <col min="12577" max="12577" width="0.28515625" style="150" customWidth="1"/>
    <col min="12578" max="12578" width="19" style="150" customWidth="1"/>
    <col min="12579" max="12579" width="20.42578125" style="150" customWidth="1"/>
    <col min="12580" max="12580" width="23.28515625" style="150" customWidth="1"/>
    <col min="12581" max="12581" width="26.140625" style="150" customWidth="1"/>
    <col min="12582" max="12585" width="11.42578125" style="150" customWidth="1"/>
    <col min="12586" max="12744" width="11.42578125" style="150"/>
    <col min="12745" max="12745" width="8" style="150" customWidth="1"/>
    <col min="12746" max="12746" width="29.140625" style="150" customWidth="1"/>
    <col min="12747" max="12747" width="8.140625" style="150" customWidth="1"/>
    <col min="12748" max="12748" width="10.7109375" style="150" customWidth="1"/>
    <col min="12749" max="12749" width="8" style="150" customWidth="1"/>
    <col min="12750" max="12750" width="10.5703125" style="150" customWidth="1"/>
    <col min="12751" max="12751" width="9.5703125" style="150" customWidth="1"/>
    <col min="12752" max="12752" width="8.85546875" style="150" customWidth="1"/>
    <col min="12753" max="12753" width="8.140625" style="150" customWidth="1"/>
    <col min="12754" max="12754" width="9.5703125" style="150" customWidth="1"/>
    <col min="12755" max="12755" width="10.7109375" style="150" customWidth="1"/>
    <col min="12756" max="12756" width="10.28515625" style="150" customWidth="1"/>
    <col min="12757" max="12757" width="8.140625" style="150" customWidth="1"/>
    <col min="12758" max="12758" width="10.7109375" style="150" customWidth="1"/>
    <col min="12759" max="12759" width="8" style="150" customWidth="1"/>
    <col min="12760" max="12760" width="10.140625" style="150" customWidth="1"/>
    <col min="12761" max="12761" width="8.140625" style="150" customWidth="1"/>
    <col min="12762" max="12762" width="10.5703125" style="150" customWidth="1"/>
    <col min="12763" max="12763" width="8.42578125" style="150" customWidth="1"/>
    <col min="12764" max="12764" width="10.42578125" style="150" customWidth="1"/>
    <col min="12765" max="12765" width="8.7109375" style="150" customWidth="1"/>
    <col min="12766" max="12766" width="10.42578125" style="150" customWidth="1"/>
    <col min="12767" max="12776" width="11.42578125" style="150" customWidth="1"/>
    <col min="12777" max="12777" width="7.5703125" style="150" customWidth="1"/>
    <col min="12778" max="12778" width="11.42578125" style="150" customWidth="1"/>
    <col min="12779" max="12779" width="7.5703125" style="150" customWidth="1"/>
    <col min="12780" max="12780" width="11.42578125" style="150" customWidth="1"/>
    <col min="12781" max="12781" width="7.7109375" style="150" customWidth="1"/>
    <col min="12782" max="12782" width="11.42578125" style="150" customWidth="1"/>
    <col min="12783" max="12783" width="7.85546875" style="150" customWidth="1"/>
    <col min="12784" max="12784" width="10.28515625" style="150" customWidth="1"/>
    <col min="12785" max="12785" width="9.42578125" style="150" customWidth="1"/>
    <col min="12786" max="12786" width="9.28515625" style="150" customWidth="1"/>
    <col min="12787" max="12787" width="8.42578125" style="150" customWidth="1"/>
    <col min="12788" max="12788" width="11.42578125" style="150" customWidth="1"/>
    <col min="12789" max="12789" width="9.42578125" style="150" customWidth="1"/>
    <col min="12790" max="12790" width="11.42578125" style="150" customWidth="1"/>
    <col min="12791" max="12791" width="7.7109375" style="150" customWidth="1"/>
    <col min="12792" max="12792" width="11.42578125" style="150" customWidth="1"/>
    <col min="12793" max="12793" width="7.85546875" style="150" customWidth="1"/>
    <col min="12794" max="12794" width="8.7109375" style="150" customWidth="1"/>
    <col min="12795" max="12795" width="7.85546875" style="150" customWidth="1"/>
    <col min="12796" max="12796" width="11.42578125" style="150" customWidth="1"/>
    <col min="12797" max="12797" width="7.7109375" style="150" customWidth="1"/>
    <col min="12798" max="12798" width="11.42578125" style="150" customWidth="1"/>
    <col min="12799" max="12801" width="0" style="150" hidden="1" customWidth="1"/>
    <col min="12802" max="12803" width="11.42578125" style="150" customWidth="1"/>
    <col min="12804" max="12804" width="9" style="150" customWidth="1"/>
    <col min="12805" max="12807" width="11.42578125" style="150" customWidth="1"/>
    <col min="12808" max="12808" width="8.7109375" style="150" customWidth="1"/>
    <col min="12809" max="12811" width="11.42578125" style="150" customWidth="1"/>
    <col min="12812" max="12813" width="11.5703125" style="150" bestFit="1" customWidth="1"/>
    <col min="12814" max="12814" width="11.5703125" style="150" customWidth="1"/>
    <col min="12815" max="12815" width="11.42578125" style="150" customWidth="1"/>
    <col min="12816" max="12817" width="11.5703125" style="150" bestFit="1" customWidth="1"/>
    <col min="12818" max="12818" width="11.42578125" style="150" customWidth="1"/>
    <col min="12819" max="12819" width="6" style="150" customWidth="1"/>
    <col min="12820" max="12820" width="2.7109375" style="150" customWidth="1"/>
    <col min="12821" max="12821" width="3.7109375" style="150" customWidth="1"/>
    <col min="12822" max="12822" width="2.85546875" style="150" customWidth="1"/>
    <col min="12823" max="12823" width="18.140625" style="150" customWidth="1"/>
    <col min="12824" max="12824" width="19.85546875" style="150" customWidth="1"/>
    <col min="12825" max="12825" width="12.85546875" style="150" customWidth="1"/>
    <col min="12826" max="12826" width="16.85546875" style="150" customWidth="1"/>
    <col min="12827" max="12827" width="15" style="150" customWidth="1"/>
    <col min="12828" max="12828" width="18" style="150" customWidth="1"/>
    <col min="12829" max="12829" width="18.140625" style="150" customWidth="1"/>
    <col min="12830" max="12830" width="11.42578125" style="150" customWidth="1"/>
    <col min="12831" max="12831" width="15.85546875" style="150" customWidth="1"/>
    <col min="12832" max="12832" width="0" style="150" hidden="1" customWidth="1"/>
    <col min="12833" max="12833" width="0.28515625" style="150" customWidth="1"/>
    <col min="12834" max="12834" width="19" style="150" customWidth="1"/>
    <col min="12835" max="12835" width="20.42578125" style="150" customWidth="1"/>
    <col min="12836" max="12836" width="23.28515625" style="150" customWidth="1"/>
    <col min="12837" max="12837" width="26.140625" style="150" customWidth="1"/>
    <col min="12838" max="12841" width="11.42578125" style="150" customWidth="1"/>
    <col min="12842" max="13000" width="11.42578125" style="150"/>
    <col min="13001" max="13001" width="8" style="150" customWidth="1"/>
    <col min="13002" max="13002" width="29.140625" style="150" customWidth="1"/>
    <col min="13003" max="13003" width="8.140625" style="150" customWidth="1"/>
    <col min="13004" max="13004" width="10.7109375" style="150" customWidth="1"/>
    <col min="13005" max="13005" width="8" style="150" customWidth="1"/>
    <col min="13006" max="13006" width="10.5703125" style="150" customWidth="1"/>
    <col min="13007" max="13007" width="9.5703125" style="150" customWidth="1"/>
    <col min="13008" max="13008" width="8.85546875" style="150" customWidth="1"/>
    <col min="13009" max="13009" width="8.140625" style="150" customWidth="1"/>
    <col min="13010" max="13010" width="9.5703125" style="150" customWidth="1"/>
    <col min="13011" max="13011" width="10.7109375" style="150" customWidth="1"/>
    <col min="13012" max="13012" width="10.28515625" style="150" customWidth="1"/>
    <col min="13013" max="13013" width="8.140625" style="150" customWidth="1"/>
    <col min="13014" max="13014" width="10.7109375" style="150" customWidth="1"/>
    <col min="13015" max="13015" width="8" style="150" customWidth="1"/>
    <col min="13016" max="13016" width="10.140625" style="150" customWidth="1"/>
    <col min="13017" max="13017" width="8.140625" style="150" customWidth="1"/>
    <col min="13018" max="13018" width="10.5703125" style="150" customWidth="1"/>
    <col min="13019" max="13019" width="8.42578125" style="150" customWidth="1"/>
    <col min="13020" max="13020" width="10.42578125" style="150" customWidth="1"/>
    <col min="13021" max="13021" width="8.7109375" style="150" customWidth="1"/>
    <col min="13022" max="13022" width="10.42578125" style="150" customWidth="1"/>
    <col min="13023" max="13032" width="11.42578125" style="150" customWidth="1"/>
    <col min="13033" max="13033" width="7.5703125" style="150" customWidth="1"/>
    <col min="13034" max="13034" width="11.42578125" style="150" customWidth="1"/>
    <col min="13035" max="13035" width="7.5703125" style="150" customWidth="1"/>
    <col min="13036" max="13036" width="11.42578125" style="150" customWidth="1"/>
    <col min="13037" max="13037" width="7.7109375" style="150" customWidth="1"/>
    <col min="13038" max="13038" width="11.42578125" style="150" customWidth="1"/>
    <col min="13039" max="13039" width="7.85546875" style="150" customWidth="1"/>
    <col min="13040" max="13040" width="10.28515625" style="150" customWidth="1"/>
    <col min="13041" max="13041" width="9.42578125" style="150" customWidth="1"/>
    <col min="13042" max="13042" width="9.28515625" style="150" customWidth="1"/>
    <col min="13043" max="13043" width="8.42578125" style="150" customWidth="1"/>
    <col min="13044" max="13044" width="11.42578125" style="150" customWidth="1"/>
    <col min="13045" max="13045" width="9.42578125" style="150" customWidth="1"/>
    <col min="13046" max="13046" width="11.42578125" style="150" customWidth="1"/>
    <col min="13047" max="13047" width="7.7109375" style="150" customWidth="1"/>
    <col min="13048" max="13048" width="11.42578125" style="150" customWidth="1"/>
    <col min="13049" max="13049" width="7.85546875" style="150" customWidth="1"/>
    <col min="13050" max="13050" width="8.7109375" style="150" customWidth="1"/>
    <col min="13051" max="13051" width="7.85546875" style="150" customWidth="1"/>
    <col min="13052" max="13052" width="11.42578125" style="150" customWidth="1"/>
    <col min="13053" max="13053" width="7.7109375" style="150" customWidth="1"/>
    <col min="13054" max="13054" width="11.42578125" style="150" customWidth="1"/>
    <col min="13055" max="13057" width="0" style="150" hidden="1" customWidth="1"/>
    <col min="13058" max="13059" width="11.42578125" style="150" customWidth="1"/>
    <col min="13060" max="13060" width="9" style="150" customWidth="1"/>
    <col min="13061" max="13063" width="11.42578125" style="150" customWidth="1"/>
    <col min="13064" max="13064" width="8.7109375" style="150" customWidth="1"/>
    <col min="13065" max="13067" width="11.42578125" style="150" customWidth="1"/>
    <col min="13068" max="13069" width="11.5703125" style="150" bestFit="1" customWidth="1"/>
    <col min="13070" max="13070" width="11.5703125" style="150" customWidth="1"/>
    <col min="13071" max="13071" width="11.42578125" style="150" customWidth="1"/>
    <col min="13072" max="13073" width="11.5703125" style="150" bestFit="1" customWidth="1"/>
    <col min="13074" max="13074" width="11.42578125" style="150" customWidth="1"/>
    <col min="13075" max="13075" width="6" style="150" customWidth="1"/>
    <col min="13076" max="13076" width="2.7109375" style="150" customWidth="1"/>
    <col min="13077" max="13077" width="3.7109375" style="150" customWidth="1"/>
    <col min="13078" max="13078" width="2.85546875" style="150" customWidth="1"/>
    <col min="13079" max="13079" width="18.140625" style="150" customWidth="1"/>
    <col min="13080" max="13080" width="19.85546875" style="150" customWidth="1"/>
    <col min="13081" max="13081" width="12.85546875" style="150" customWidth="1"/>
    <col min="13082" max="13082" width="16.85546875" style="150" customWidth="1"/>
    <col min="13083" max="13083" width="15" style="150" customWidth="1"/>
    <col min="13084" max="13084" width="18" style="150" customWidth="1"/>
    <col min="13085" max="13085" width="18.140625" style="150" customWidth="1"/>
    <col min="13086" max="13086" width="11.42578125" style="150" customWidth="1"/>
    <col min="13087" max="13087" width="15.85546875" style="150" customWidth="1"/>
    <col min="13088" max="13088" width="0" style="150" hidden="1" customWidth="1"/>
    <col min="13089" max="13089" width="0.28515625" style="150" customWidth="1"/>
    <col min="13090" max="13090" width="19" style="150" customWidth="1"/>
    <col min="13091" max="13091" width="20.42578125" style="150" customWidth="1"/>
    <col min="13092" max="13092" width="23.28515625" style="150" customWidth="1"/>
    <col min="13093" max="13093" width="26.140625" style="150" customWidth="1"/>
    <col min="13094" max="13097" width="11.42578125" style="150" customWidth="1"/>
    <col min="13098" max="13256" width="11.42578125" style="150"/>
    <col min="13257" max="13257" width="8" style="150" customWidth="1"/>
    <col min="13258" max="13258" width="29.140625" style="150" customWidth="1"/>
    <col min="13259" max="13259" width="8.140625" style="150" customWidth="1"/>
    <col min="13260" max="13260" width="10.7109375" style="150" customWidth="1"/>
    <col min="13261" max="13261" width="8" style="150" customWidth="1"/>
    <col min="13262" max="13262" width="10.5703125" style="150" customWidth="1"/>
    <col min="13263" max="13263" width="9.5703125" style="150" customWidth="1"/>
    <col min="13264" max="13264" width="8.85546875" style="150" customWidth="1"/>
    <col min="13265" max="13265" width="8.140625" style="150" customWidth="1"/>
    <col min="13266" max="13266" width="9.5703125" style="150" customWidth="1"/>
    <col min="13267" max="13267" width="10.7109375" style="150" customWidth="1"/>
    <col min="13268" max="13268" width="10.28515625" style="150" customWidth="1"/>
    <col min="13269" max="13269" width="8.140625" style="150" customWidth="1"/>
    <col min="13270" max="13270" width="10.7109375" style="150" customWidth="1"/>
    <col min="13271" max="13271" width="8" style="150" customWidth="1"/>
    <col min="13272" max="13272" width="10.140625" style="150" customWidth="1"/>
    <col min="13273" max="13273" width="8.140625" style="150" customWidth="1"/>
    <col min="13274" max="13274" width="10.5703125" style="150" customWidth="1"/>
    <col min="13275" max="13275" width="8.42578125" style="150" customWidth="1"/>
    <col min="13276" max="13276" width="10.42578125" style="150" customWidth="1"/>
    <col min="13277" max="13277" width="8.7109375" style="150" customWidth="1"/>
    <col min="13278" max="13278" width="10.42578125" style="150" customWidth="1"/>
    <col min="13279" max="13288" width="11.42578125" style="150" customWidth="1"/>
    <col min="13289" max="13289" width="7.5703125" style="150" customWidth="1"/>
    <col min="13290" max="13290" width="11.42578125" style="150" customWidth="1"/>
    <col min="13291" max="13291" width="7.5703125" style="150" customWidth="1"/>
    <col min="13292" max="13292" width="11.42578125" style="150" customWidth="1"/>
    <col min="13293" max="13293" width="7.7109375" style="150" customWidth="1"/>
    <col min="13294" max="13294" width="11.42578125" style="150" customWidth="1"/>
    <col min="13295" max="13295" width="7.85546875" style="150" customWidth="1"/>
    <col min="13296" max="13296" width="10.28515625" style="150" customWidth="1"/>
    <col min="13297" max="13297" width="9.42578125" style="150" customWidth="1"/>
    <col min="13298" max="13298" width="9.28515625" style="150" customWidth="1"/>
    <col min="13299" max="13299" width="8.42578125" style="150" customWidth="1"/>
    <col min="13300" max="13300" width="11.42578125" style="150" customWidth="1"/>
    <col min="13301" max="13301" width="9.42578125" style="150" customWidth="1"/>
    <col min="13302" max="13302" width="11.42578125" style="150" customWidth="1"/>
    <col min="13303" max="13303" width="7.7109375" style="150" customWidth="1"/>
    <col min="13304" max="13304" width="11.42578125" style="150" customWidth="1"/>
    <col min="13305" max="13305" width="7.85546875" style="150" customWidth="1"/>
    <col min="13306" max="13306" width="8.7109375" style="150" customWidth="1"/>
    <col min="13307" max="13307" width="7.85546875" style="150" customWidth="1"/>
    <col min="13308" max="13308" width="11.42578125" style="150" customWidth="1"/>
    <col min="13309" max="13309" width="7.7109375" style="150" customWidth="1"/>
    <col min="13310" max="13310" width="11.42578125" style="150" customWidth="1"/>
    <col min="13311" max="13313" width="0" style="150" hidden="1" customWidth="1"/>
    <col min="13314" max="13315" width="11.42578125" style="150" customWidth="1"/>
    <col min="13316" max="13316" width="9" style="150" customWidth="1"/>
    <col min="13317" max="13319" width="11.42578125" style="150" customWidth="1"/>
    <col min="13320" max="13320" width="8.7109375" style="150" customWidth="1"/>
    <col min="13321" max="13323" width="11.42578125" style="150" customWidth="1"/>
    <col min="13324" max="13325" width="11.5703125" style="150" bestFit="1" customWidth="1"/>
    <col min="13326" max="13326" width="11.5703125" style="150" customWidth="1"/>
    <col min="13327" max="13327" width="11.42578125" style="150" customWidth="1"/>
    <col min="13328" max="13329" width="11.5703125" style="150" bestFit="1" customWidth="1"/>
    <col min="13330" max="13330" width="11.42578125" style="150" customWidth="1"/>
    <col min="13331" max="13331" width="6" style="150" customWidth="1"/>
    <col min="13332" max="13332" width="2.7109375" style="150" customWidth="1"/>
    <col min="13333" max="13333" width="3.7109375" style="150" customWidth="1"/>
    <col min="13334" max="13334" width="2.85546875" style="150" customWidth="1"/>
    <col min="13335" max="13335" width="18.140625" style="150" customWidth="1"/>
    <col min="13336" max="13336" width="19.85546875" style="150" customWidth="1"/>
    <col min="13337" max="13337" width="12.85546875" style="150" customWidth="1"/>
    <col min="13338" max="13338" width="16.85546875" style="150" customWidth="1"/>
    <col min="13339" max="13339" width="15" style="150" customWidth="1"/>
    <col min="13340" max="13340" width="18" style="150" customWidth="1"/>
    <col min="13341" max="13341" width="18.140625" style="150" customWidth="1"/>
    <col min="13342" max="13342" width="11.42578125" style="150" customWidth="1"/>
    <col min="13343" max="13343" width="15.85546875" style="150" customWidth="1"/>
    <col min="13344" max="13344" width="0" style="150" hidden="1" customWidth="1"/>
    <col min="13345" max="13345" width="0.28515625" style="150" customWidth="1"/>
    <col min="13346" max="13346" width="19" style="150" customWidth="1"/>
    <col min="13347" max="13347" width="20.42578125" style="150" customWidth="1"/>
    <col min="13348" max="13348" width="23.28515625" style="150" customWidth="1"/>
    <col min="13349" max="13349" width="26.140625" style="150" customWidth="1"/>
    <col min="13350" max="13353" width="11.42578125" style="150" customWidth="1"/>
    <col min="13354" max="13512" width="11.42578125" style="150"/>
    <col min="13513" max="13513" width="8" style="150" customWidth="1"/>
    <col min="13514" max="13514" width="29.140625" style="150" customWidth="1"/>
    <col min="13515" max="13515" width="8.140625" style="150" customWidth="1"/>
    <col min="13516" max="13516" width="10.7109375" style="150" customWidth="1"/>
    <col min="13517" max="13517" width="8" style="150" customWidth="1"/>
    <col min="13518" max="13518" width="10.5703125" style="150" customWidth="1"/>
    <col min="13519" max="13519" width="9.5703125" style="150" customWidth="1"/>
    <col min="13520" max="13520" width="8.85546875" style="150" customWidth="1"/>
    <col min="13521" max="13521" width="8.140625" style="150" customWidth="1"/>
    <col min="13522" max="13522" width="9.5703125" style="150" customWidth="1"/>
    <col min="13523" max="13523" width="10.7109375" style="150" customWidth="1"/>
    <col min="13524" max="13524" width="10.28515625" style="150" customWidth="1"/>
    <col min="13525" max="13525" width="8.140625" style="150" customWidth="1"/>
    <col min="13526" max="13526" width="10.7109375" style="150" customWidth="1"/>
    <col min="13527" max="13527" width="8" style="150" customWidth="1"/>
    <col min="13528" max="13528" width="10.140625" style="150" customWidth="1"/>
    <col min="13529" max="13529" width="8.140625" style="150" customWidth="1"/>
    <col min="13530" max="13530" width="10.5703125" style="150" customWidth="1"/>
    <col min="13531" max="13531" width="8.42578125" style="150" customWidth="1"/>
    <col min="13532" max="13532" width="10.42578125" style="150" customWidth="1"/>
    <col min="13533" max="13533" width="8.7109375" style="150" customWidth="1"/>
    <col min="13534" max="13534" width="10.42578125" style="150" customWidth="1"/>
    <col min="13535" max="13544" width="11.42578125" style="150" customWidth="1"/>
    <col min="13545" max="13545" width="7.5703125" style="150" customWidth="1"/>
    <col min="13546" max="13546" width="11.42578125" style="150" customWidth="1"/>
    <col min="13547" max="13547" width="7.5703125" style="150" customWidth="1"/>
    <col min="13548" max="13548" width="11.42578125" style="150" customWidth="1"/>
    <col min="13549" max="13549" width="7.7109375" style="150" customWidth="1"/>
    <col min="13550" max="13550" width="11.42578125" style="150" customWidth="1"/>
    <col min="13551" max="13551" width="7.85546875" style="150" customWidth="1"/>
    <col min="13552" max="13552" width="10.28515625" style="150" customWidth="1"/>
    <col min="13553" max="13553" width="9.42578125" style="150" customWidth="1"/>
    <col min="13554" max="13554" width="9.28515625" style="150" customWidth="1"/>
    <col min="13555" max="13555" width="8.42578125" style="150" customWidth="1"/>
    <col min="13556" max="13556" width="11.42578125" style="150" customWidth="1"/>
    <col min="13557" max="13557" width="9.42578125" style="150" customWidth="1"/>
    <col min="13558" max="13558" width="11.42578125" style="150" customWidth="1"/>
    <col min="13559" max="13559" width="7.7109375" style="150" customWidth="1"/>
    <col min="13560" max="13560" width="11.42578125" style="150" customWidth="1"/>
    <col min="13561" max="13561" width="7.85546875" style="150" customWidth="1"/>
    <col min="13562" max="13562" width="8.7109375" style="150" customWidth="1"/>
    <col min="13563" max="13563" width="7.85546875" style="150" customWidth="1"/>
    <col min="13564" max="13564" width="11.42578125" style="150" customWidth="1"/>
    <col min="13565" max="13565" width="7.7109375" style="150" customWidth="1"/>
    <col min="13566" max="13566" width="11.42578125" style="150" customWidth="1"/>
    <col min="13567" max="13569" width="0" style="150" hidden="1" customWidth="1"/>
    <col min="13570" max="13571" width="11.42578125" style="150" customWidth="1"/>
    <col min="13572" max="13572" width="9" style="150" customWidth="1"/>
    <col min="13573" max="13575" width="11.42578125" style="150" customWidth="1"/>
    <col min="13576" max="13576" width="8.7109375" style="150" customWidth="1"/>
    <col min="13577" max="13579" width="11.42578125" style="150" customWidth="1"/>
    <col min="13580" max="13581" width="11.5703125" style="150" bestFit="1" customWidth="1"/>
    <col min="13582" max="13582" width="11.5703125" style="150" customWidth="1"/>
    <col min="13583" max="13583" width="11.42578125" style="150" customWidth="1"/>
    <col min="13584" max="13585" width="11.5703125" style="150" bestFit="1" customWidth="1"/>
    <col min="13586" max="13586" width="11.42578125" style="150" customWidth="1"/>
    <col min="13587" max="13587" width="6" style="150" customWidth="1"/>
    <col min="13588" max="13588" width="2.7109375" style="150" customWidth="1"/>
    <col min="13589" max="13589" width="3.7109375" style="150" customWidth="1"/>
    <col min="13590" max="13590" width="2.85546875" style="150" customWidth="1"/>
    <col min="13591" max="13591" width="18.140625" style="150" customWidth="1"/>
    <col min="13592" max="13592" width="19.85546875" style="150" customWidth="1"/>
    <col min="13593" max="13593" width="12.85546875" style="150" customWidth="1"/>
    <col min="13594" max="13594" width="16.85546875" style="150" customWidth="1"/>
    <col min="13595" max="13595" width="15" style="150" customWidth="1"/>
    <col min="13596" max="13596" width="18" style="150" customWidth="1"/>
    <col min="13597" max="13597" width="18.140625" style="150" customWidth="1"/>
    <col min="13598" max="13598" width="11.42578125" style="150" customWidth="1"/>
    <col min="13599" max="13599" width="15.85546875" style="150" customWidth="1"/>
    <col min="13600" max="13600" width="0" style="150" hidden="1" customWidth="1"/>
    <col min="13601" max="13601" width="0.28515625" style="150" customWidth="1"/>
    <col min="13602" max="13602" width="19" style="150" customWidth="1"/>
    <col min="13603" max="13603" width="20.42578125" style="150" customWidth="1"/>
    <col min="13604" max="13604" width="23.28515625" style="150" customWidth="1"/>
    <col min="13605" max="13605" width="26.140625" style="150" customWidth="1"/>
    <col min="13606" max="13609" width="11.42578125" style="150" customWidth="1"/>
    <col min="13610" max="13768" width="11.42578125" style="150"/>
    <col min="13769" max="13769" width="8" style="150" customWidth="1"/>
    <col min="13770" max="13770" width="29.140625" style="150" customWidth="1"/>
    <col min="13771" max="13771" width="8.140625" style="150" customWidth="1"/>
    <col min="13772" max="13772" width="10.7109375" style="150" customWidth="1"/>
    <col min="13773" max="13773" width="8" style="150" customWidth="1"/>
    <col min="13774" max="13774" width="10.5703125" style="150" customWidth="1"/>
    <col min="13775" max="13775" width="9.5703125" style="150" customWidth="1"/>
    <col min="13776" max="13776" width="8.85546875" style="150" customWidth="1"/>
    <col min="13777" max="13777" width="8.140625" style="150" customWidth="1"/>
    <col min="13778" max="13778" width="9.5703125" style="150" customWidth="1"/>
    <col min="13779" max="13779" width="10.7109375" style="150" customWidth="1"/>
    <col min="13780" max="13780" width="10.28515625" style="150" customWidth="1"/>
    <col min="13781" max="13781" width="8.140625" style="150" customWidth="1"/>
    <col min="13782" max="13782" width="10.7109375" style="150" customWidth="1"/>
    <col min="13783" max="13783" width="8" style="150" customWidth="1"/>
    <col min="13784" max="13784" width="10.140625" style="150" customWidth="1"/>
    <col min="13785" max="13785" width="8.140625" style="150" customWidth="1"/>
    <col min="13786" max="13786" width="10.5703125" style="150" customWidth="1"/>
    <col min="13787" max="13787" width="8.42578125" style="150" customWidth="1"/>
    <col min="13788" max="13788" width="10.42578125" style="150" customWidth="1"/>
    <col min="13789" max="13789" width="8.7109375" style="150" customWidth="1"/>
    <col min="13790" max="13790" width="10.42578125" style="150" customWidth="1"/>
    <col min="13791" max="13800" width="11.42578125" style="150" customWidth="1"/>
    <col min="13801" max="13801" width="7.5703125" style="150" customWidth="1"/>
    <col min="13802" max="13802" width="11.42578125" style="150" customWidth="1"/>
    <col min="13803" max="13803" width="7.5703125" style="150" customWidth="1"/>
    <col min="13804" max="13804" width="11.42578125" style="150" customWidth="1"/>
    <col min="13805" max="13805" width="7.7109375" style="150" customWidth="1"/>
    <col min="13806" max="13806" width="11.42578125" style="150" customWidth="1"/>
    <col min="13807" max="13807" width="7.85546875" style="150" customWidth="1"/>
    <col min="13808" max="13808" width="10.28515625" style="150" customWidth="1"/>
    <col min="13809" max="13809" width="9.42578125" style="150" customWidth="1"/>
    <col min="13810" max="13810" width="9.28515625" style="150" customWidth="1"/>
    <col min="13811" max="13811" width="8.42578125" style="150" customWidth="1"/>
    <col min="13812" max="13812" width="11.42578125" style="150" customWidth="1"/>
    <col min="13813" max="13813" width="9.42578125" style="150" customWidth="1"/>
    <col min="13814" max="13814" width="11.42578125" style="150" customWidth="1"/>
    <col min="13815" max="13815" width="7.7109375" style="150" customWidth="1"/>
    <col min="13816" max="13816" width="11.42578125" style="150" customWidth="1"/>
    <col min="13817" max="13817" width="7.85546875" style="150" customWidth="1"/>
    <col min="13818" max="13818" width="8.7109375" style="150" customWidth="1"/>
    <col min="13819" max="13819" width="7.85546875" style="150" customWidth="1"/>
    <col min="13820" max="13820" width="11.42578125" style="150" customWidth="1"/>
    <col min="13821" max="13821" width="7.7109375" style="150" customWidth="1"/>
    <col min="13822" max="13822" width="11.42578125" style="150" customWidth="1"/>
    <col min="13823" max="13825" width="0" style="150" hidden="1" customWidth="1"/>
    <col min="13826" max="13827" width="11.42578125" style="150" customWidth="1"/>
    <col min="13828" max="13828" width="9" style="150" customWidth="1"/>
    <col min="13829" max="13831" width="11.42578125" style="150" customWidth="1"/>
    <col min="13832" max="13832" width="8.7109375" style="150" customWidth="1"/>
    <col min="13833" max="13835" width="11.42578125" style="150" customWidth="1"/>
    <col min="13836" max="13837" width="11.5703125" style="150" bestFit="1" customWidth="1"/>
    <col min="13838" max="13838" width="11.5703125" style="150" customWidth="1"/>
    <col min="13839" max="13839" width="11.42578125" style="150" customWidth="1"/>
    <col min="13840" max="13841" width="11.5703125" style="150" bestFit="1" customWidth="1"/>
    <col min="13842" max="13842" width="11.42578125" style="150" customWidth="1"/>
    <col min="13843" max="13843" width="6" style="150" customWidth="1"/>
    <col min="13844" max="13844" width="2.7109375" style="150" customWidth="1"/>
    <col min="13845" max="13845" width="3.7109375" style="150" customWidth="1"/>
    <col min="13846" max="13846" width="2.85546875" style="150" customWidth="1"/>
    <col min="13847" max="13847" width="18.140625" style="150" customWidth="1"/>
    <col min="13848" max="13848" width="19.85546875" style="150" customWidth="1"/>
    <col min="13849" max="13849" width="12.85546875" style="150" customWidth="1"/>
    <col min="13850" max="13850" width="16.85546875" style="150" customWidth="1"/>
    <col min="13851" max="13851" width="15" style="150" customWidth="1"/>
    <col min="13852" max="13852" width="18" style="150" customWidth="1"/>
    <col min="13853" max="13853" width="18.140625" style="150" customWidth="1"/>
    <col min="13854" max="13854" width="11.42578125" style="150" customWidth="1"/>
    <col min="13855" max="13855" width="15.85546875" style="150" customWidth="1"/>
    <col min="13856" max="13856" width="0" style="150" hidden="1" customWidth="1"/>
    <col min="13857" max="13857" width="0.28515625" style="150" customWidth="1"/>
    <col min="13858" max="13858" width="19" style="150" customWidth="1"/>
    <col min="13859" max="13859" width="20.42578125" style="150" customWidth="1"/>
    <col min="13860" max="13860" width="23.28515625" style="150" customWidth="1"/>
    <col min="13861" max="13861" width="26.140625" style="150" customWidth="1"/>
    <col min="13862" max="13865" width="11.42578125" style="150" customWidth="1"/>
    <col min="13866" max="14024" width="11.42578125" style="150"/>
    <col min="14025" max="14025" width="8" style="150" customWidth="1"/>
    <col min="14026" max="14026" width="29.140625" style="150" customWidth="1"/>
    <col min="14027" max="14027" width="8.140625" style="150" customWidth="1"/>
    <col min="14028" max="14028" width="10.7109375" style="150" customWidth="1"/>
    <col min="14029" max="14029" width="8" style="150" customWidth="1"/>
    <col min="14030" max="14030" width="10.5703125" style="150" customWidth="1"/>
    <col min="14031" max="14031" width="9.5703125" style="150" customWidth="1"/>
    <col min="14032" max="14032" width="8.85546875" style="150" customWidth="1"/>
    <col min="14033" max="14033" width="8.140625" style="150" customWidth="1"/>
    <col min="14034" max="14034" width="9.5703125" style="150" customWidth="1"/>
    <col min="14035" max="14035" width="10.7109375" style="150" customWidth="1"/>
    <col min="14036" max="14036" width="10.28515625" style="150" customWidth="1"/>
    <col min="14037" max="14037" width="8.140625" style="150" customWidth="1"/>
    <col min="14038" max="14038" width="10.7109375" style="150" customWidth="1"/>
    <col min="14039" max="14039" width="8" style="150" customWidth="1"/>
    <col min="14040" max="14040" width="10.140625" style="150" customWidth="1"/>
    <col min="14041" max="14041" width="8.140625" style="150" customWidth="1"/>
    <col min="14042" max="14042" width="10.5703125" style="150" customWidth="1"/>
    <col min="14043" max="14043" width="8.42578125" style="150" customWidth="1"/>
    <col min="14044" max="14044" width="10.42578125" style="150" customWidth="1"/>
    <col min="14045" max="14045" width="8.7109375" style="150" customWidth="1"/>
    <col min="14046" max="14046" width="10.42578125" style="150" customWidth="1"/>
    <col min="14047" max="14056" width="11.42578125" style="150" customWidth="1"/>
    <col min="14057" max="14057" width="7.5703125" style="150" customWidth="1"/>
    <col min="14058" max="14058" width="11.42578125" style="150" customWidth="1"/>
    <col min="14059" max="14059" width="7.5703125" style="150" customWidth="1"/>
    <col min="14060" max="14060" width="11.42578125" style="150" customWidth="1"/>
    <col min="14061" max="14061" width="7.7109375" style="150" customWidth="1"/>
    <col min="14062" max="14062" width="11.42578125" style="150" customWidth="1"/>
    <col min="14063" max="14063" width="7.85546875" style="150" customWidth="1"/>
    <col min="14064" max="14064" width="10.28515625" style="150" customWidth="1"/>
    <col min="14065" max="14065" width="9.42578125" style="150" customWidth="1"/>
    <col min="14066" max="14066" width="9.28515625" style="150" customWidth="1"/>
    <col min="14067" max="14067" width="8.42578125" style="150" customWidth="1"/>
    <col min="14068" max="14068" width="11.42578125" style="150" customWidth="1"/>
    <col min="14069" max="14069" width="9.42578125" style="150" customWidth="1"/>
    <col min="14070" max="14070" width="11.42578125" style="150" customWidth="1"/>
    <col min="14071" max="14071" width="7.7109375" style="150" customWidth="1"/>
    <col min="14072" max="14072" width="11.42578125" style="150" customWidth="1"/>
    <col min="14073" max="14073" width="7.85546875" style="150" customWidth="1"/>
    <col min="14074" max="14074" width="8.7109375" style="150" customWidth="1"/>
    <col min="14075" max="14075" width="7.85546875" style="150" customWidth="1"/>
    <col min="14076" max="14076" width="11.42578125" style="150" customWidth="1"/>
    <col min="14077" max="14077" width="7.7109375" style="150" customWidth="1"/>
    <col min="14078" max="14078" width="11.42578125" style="150" customWidth="1"/>
    <col min="14079" max="14081" width="0" style="150" hidden="1" customWidth="1"/>
    <col min="14082" max="14083" width="11.42578125" style="150" customWidth="1"/>
    <col min="14084" max="14084" width="9" style="150" customWidth="1"/>
    <col min="14085" max="14087" width="11.42578125" style="150" customWidth="1"/>
    <col min="14088" max="14088" width="8.7109375" style="150" customWidth="1"/>
    <col min="14089" max="14091" width="11.42578125" style="150" customWidth="1"/>
    <col min="14092" max="14093" width="11.5703125" style="150" bestFit="1" customWidth="1"/>
    <col min="14094" max="14094" width="11.5703125" style="150" customWidth="1"/>
    <col min="14095" max="14095" width="11.42578125" style="150" customWidth="1"/>
    <col min="14096" max="14097" width="11.5703125" style="150" bestFit="1" customWidth="1"/>
    <col min="14098" max="14098" width="11.42578125" style="150" customWidth="1"/>
    <col min="14099" max="14099" width="6" style="150" customWidth="1"/>
    <col min="14100" max="14100" width="2.7109375" style="150" customWidth="1"/>
    <col min="14101" max="14101" width="3.7109375" style="150" customWidth="1"/>
    <col min="14102" max="14102" width="2.85546875" style="150" customWidth="1"/>
    <col min="14103" max="14103" width="18.140625" style="150" customWidth="1"/>
    <col min="14104" max="14104" width="19.85546875" style="150" customWidth="1"/>
    <col min="14105" max="14105" width="12.85546875" style="150" customWidth="1"/>
    <col min="14106" max="14106" width="16.85546875" style="150" customWidth="1"/>
    <col min="14107" max="14107" width="15" style="150" customWidth="1"/>
    <col min="14108" max="14108" width="18" style="150" customWidth="1"/>
    <col min="14109" max="14109" width="18.140625" style="150" customWidth="1"/>
    <col min="14110" max="14110" width="11.42578125" style="150" customWidth="1"/>
    <col min="14111" max="14111" width="15.85546875" style="150" customWidth="1"/>
    <col min="14112" max="14112" width="0" style="150" hidden="1" customWidth="1"/>
    <col min="14113" max="14113" width="0.28515625" style="150" customWidth="1"/>
    <col min="14114" max="14114" width="19" style="150" customWidth="1"/>
    <col min="14115" max="14115" width="20.42578125" style="150" customWidth="1"/>
    <col min="14116" max="14116" width="23.28515625" style="150" customWidth="1"/>
    <col min="14117" max="14117" width="26.140625" style="150" customWidth="1"/>
    <col min="14118" max="14121" width="11.42578125" style="150" customWidth="1"/>
    <col min="14122" max="14280" width="11.42578125" style="150"/>
    <col min="14281" max="14281" width="8" style="150" customWidth="1"/>
    <col min="14282" max="14282" width="29.140625" style="150" customWidth="1"/>
    <col min="14283" max="14283" width="8.140625" style="150" customWidth="1"/>
    <col min="14284" max="14284" width="10.7109375" style="150" customWidth="1"/>
    <col min="14285" max="14285" width="8" style="150" customWidth="1"/>
    <col min="14286" max="14286" width="10.5703125" style="150" customWidth="1"/>
    <col min="14287" max="14287" width="9.5703125" style="150" customWidth="1"/>
    <col min="14288" max="14288" width="8.85546875" style="150" customWidth="1"/>
    <col min="14289" max="14289" width="8.140625" style="150" customWidth="1"/>
    <col min="14290" max="14290" width="9.5703125" style="150" customWidth="1"/>
    <col min="14291" max="14291" width="10.7109375" style="150" customWidth="1"/>
    <col min="14292" max="14292" width="10.28515625" style="150" customWidth="1"/>
    <col min="14293" max="14293" width="8.140625" style="150" customWidth="1"/>
    <col min="14294" max="14294" width="10.7109375" style="150" customWidth="1"/>
    <col min="14295" max="14295" width="8" style="150" customWidth="1"/>
    <col min="14296" max="14296" width="10.140625" style="150" customWidth="1"/>
    <col min="14297" max="14297" width="8.140625" style="150" customWidth="1"/>
    <col min="14298" max="14298" width="10.5703125" style="150" customWidth="1"/>
    <col min="14299" max="14299" width="8.42578125" style="150" customWidth="1"/>
    <col min="14300" max="14300" width="10.42578125" style="150" customWidth="1"/>
    <col min="14301" max="14301" width="8.7109375" style="150" customWidth="1"/>
    <col min="14302" max="14302" width="10.42578125" style="150" customWidth="1"/>
    <col min="14303" max="14312" width="11.42578125" style="150" customWidth="1"/>
    <col min="14313" max="14313" width="7.5703125" style="150" customWidth="1"/>
    <col min="14314" max="14314" width="11.42578125" style="150" customWidth="1"/>
    <col min="14315" max="14315" width="7.5703125" style="150" customWidth="1"/>
    <col min="14316" max="14316" width="11.42578125" style="150" customWidth="1"/>
    <col min="14317" max="14317" width="7.7109375" style="150" customWidth="1"/>
    <col min="14318" max="14318" width="11.42578125" style="150" customWidth="1"/>
    <col min="14319" max="14319" width="7.85546875" style="150" customWidth="1"/>
    <col min="14320" max="14320" width="10.28515625" style="150" customWidth="1"/>
    <col min="14321" max="14321" width="9.42578125" style="150" customWidth="1"/>
    <col min="14322" max="14322" width="9.28515625" style="150" customWidth="1"/>
    <col min="14323" max="14323" width="8.42578125" style="150" customWidth="1"/>
    <col min="14324" max="14324" width="11.42578125" style="150" customWidth="1"/>
    <col min="14325" max="14325" width="9.42578125" style="150" customWidth="1"/>
    <col min="14326" max="14326" width="11.42578125" style="150" customWidth="1"/>
    <col min="14327" max="14327" width="7.7109375" style="150" customWidth="1"/>
    <col min="14328" max="14328" width="11.42578125" style="150" customWidth="1"/>
    <col min="14329" max="14329" width="7.85546875" style="150" customWidth="1"/>
    <col min="14330" max="14330" width="8.7109375" style="150" customWidth="1"/>
    <col min="14331" max="14331" width="7.85546875" style="150" customWidth="1"/>
    <col min="14332" max="14332" width="11.42578125" style="150" customWidth="1"/>
    <col min="14333" max="14333" width="7.7109375" style="150" customWidth="1"/>
    <col min="14334" max="14334" width="11.42578125" style="150" customWidth="1"/>
    <col min="14335" max="14337" width="0" style="150" hidden="1" customWidth="1"/>
    <col min="14338" max="14339" width="11.42578125" style="150" customWidth="1"/>
    <col min="14340" max="14340" width="9" style="150" customWidth="1"/>
    <col min="14341" max="14343" width="11.42578125" style="150" customWidth="1"/>
    <col min="14344" max="14344" width="8.7109375" style="150" customWidth="1"/>
    <col min="14345" max="14347" width="11.42578125" style="150" customWidth="1"/>
    <col min="14348" max="14349" width="11.5703125" style="150" bestFit="1" customWidth="1"/>
    <col min="14350" max="14350" width="11.5703125" style="150" customWidth="1"/>
    <col min="14351" max="14351" width="11.42578125" style="150" customWidth="1"/>
    <col min="14352" max="14353" width="11.5703125" style="150" bestFit="1" customWidth="1"/>
    <col min="14354" max="14354" width="11.42578125" style="150" customWidth="1"/>
    <col min="14355" max="14355" width="6" style="150" customWidth="1"/>
    <col min="14356" max="14356" width="2.7109375" style="150" customWidth="1"/>
    <col min="14357" max="14357" width="3.7109375" style="150" customWidth="1"/>
    <col min="14358" max="14358" width="2.85546875" style="150" customWidth="1"/>
    <col min="14359" max="14359" width="18.140625" style="150" customWidth="1"/>
    <col min="14360" max="14360" width="19.85546875" style="150" customWidth="1"/>
    <col min="14361" max="14361" width="12.85546875" style="150" customWidth="1"/>
    <col min="14362" max="14362" width="16.85546875" style="150" customWidth="1"/>
    <col min="14363" max="14363" width="15" style="150" customWidth="1"/>
    <col min="14364" max="14364" width="18" style="150" customWidth="1"/>
    <col min="14365" max="14365" width="18.140625" style="150" customWidth="1"/>
    <col min="14366" max="14366" width="11.42578125" style="150" customWidth="1"/>
    <col min="14367" max="14367" width="15.85546875" style="150" customWidth="1"/>
    <col min="14368" max="14368" width="0" style="150" hidden="1" customWidth="1"/>
    <col min="14369" max="14369" width="0.28515625" style="150" customWidth="1"/>
    <col min="14370" max="14370" width="19" style="150" customWidth="1"/>
    <col min="14371" max="14371" width="20.42578125" style="150" customWidth="1"/>
    <col min="14372" max="14372" width="23.28515625" style="150" customWidth="1"/>
    <col min="14373" max="14373" width="26.140625" style="150" customWidth="1"/>
    <col min="14374" max="14377" width="11.42578125" style="150" customWidth="1"/>
    <col min="14378" max="14536" width="11.42578125" style="150"/>
    <col min="14537" max="14537" width="8" style="150" customWidth="1"/>
    <col min="14538" max="14538" width="29.140625" style="150" customWidth="1"/>
    <col min="14539" max="14539" width="8.140625" style="150" customWidth="1"/>
    <col min="14540" max="14540" width="10.7109375" style="150" customWidth="1"/>
    <col min="14541" max="14541" width="8" style="150" customWidth="1"/>
    <col min="14542" max="14542" width="10.5703125" style="150" customWidth="1"/>
    <col min="14543" max="14543" width="9.5703125" style="150" customWidth="1"/>
    <col min="14544" max="14544" width="8.85546875" style="150" customWidth="1"/>
    <col min="14545" max="14545" width="8.140625" style="150" customWidth="1"/>
    <col min="14546" max="14546" width="9.5703125" style="150" customWidth="1"/>
    <col min="14547" max="14547" width="10.7109375" style="150" customWidth="1"/>
    <col min="14548" max="14548" width="10.28515625" style="150" customWidth="1"/>
    <col min="14549" max="14549" width="8.140625" style="150" customWidth="1"/>
    <col min="14550" max="14550" width="10.7109375" style="150" customWidth="1"/>
    <col min="14551" max="14551" width="8" style="150" customWidth="1"/>
    <col min="14552" max="14552" width="10.140625" style="150" customWidth="1"/>
    <col min="14553" max="14553" width="8.140625" style="150" customWidth="1"/>
    <col min="14554" max="14554" width="10.5703125" style="150" customWidth="1"/>
    <col min="14555" max="14555" width="8.42578125" style="150" customWidth="1"/>
    <col min="14556" max="14556" width="10.42578125" style="150" customWidth="1"/>
    <col min="14557" max="14557" width="8.7109375" style="150" customWidth="1"/>
    <col min="14558" max="14558" width="10.42578125" style="150" customWidth="1"/>
    <col min="14559" max="14568" width="11.42578125" style="150" customWidth="1"/>
    <col min="14569" max="14569" width="7.5703125" style="150" customWidth="1"/>
    <col min="14570" max="14570" width="11.42578125" style="150" customWidth="1"/>
    <col min="14571" max="14571" width="7.5703125" style="150" customWidth="1"/>
    <col min="14572" max="14572" width="11.42578125" style="150" customWidth="1"/>
    <col min="14573" max="14573" width="7.7109375" style="150" customWidth="1"/>
    <col min="14574" max="14574" width="11.42578125" style="150" customWidth="1"/>
    <col min="14575" max="14575" width="7.85546875" style="150" customWidth="1"/>
    <col min="14576" max="14576" width="10.28515625" style="150" customWidth="1"/>
    <col min="14577" max="14577" width="9.42578125" style="150" customWidth="1"/>
    <col min="14578" max="14578" width="9.28515625" style="150" customWidth="1"/>
    <col min="14579" max="14579" width="8.42578125" style="150" customWidth="1"/>
    <col min="14580" max="14580" width="11.42578125" style="150" customWidth="1"/>
    <col min="14581" max="14581" width="9.42578125" style="150" customWidth="1"/>
    <col min="14582" max="14582" width="11.42578125" style="150" customWidth="1"/>
    <col min="14583" max="14583" width="7.7109375" style="150" customWidth="1"/>
    <col min="14584" max="14584" width="11.42578125" style="150" customWidth="1"/>
    <col min="14585" max="14585" width="7.85546875" style="150" customWidth="1"/>
    <col min="14586" max="14586" width="8.7109375" style="150" customWidth="1"/>
    <col min="14587" max="14587" width="7.85546875" style="150" customWidth="1"/>
    <col min="14588" max="14588" width="11.42578125" style="150" customWidth="1"/>
    <col min="14589" max="14589" width="7.7109375" style="150" customWidth="1"/>
    <col min="14590" max="14590" width="11.42578125" style="150" customWidth="1"/>
    <col min="14591" max="14593" width="0" style="150" hidden="1" customWidth="1"/>
    <col min="14594" max="14595" width="11.42578125" style="150" customWidth="1"/>
    <col min="14596" max="14596" width="9" style="150" customWidth="1"/>
    <col min="14597" max="14599" width="11.42578125" style="150" customWidth="1"/>
    <col min="14600" max="14600" width="8.7109375" style="150" customWidth="1"/>
    <col min="14601" max="14603" width="11.42578125" style="150" customWidth="1"/>
    <col min="14604" max="14605" width="11.5703125" style="150" bestFit="1" customWidth="1"/>
    <col min="14606" max="14606" width="11.5703125" style="150" customWidth="1"/>
    <col min="14607" max="14607" width="11.42578125" style="150" customWidth="1"/>
    <col min="14608" max="14609" width="11.5703125" style="150" bestFit="1" customWidth="1"/>
    <col min="14610" max="14610" width="11.42578125" style="150" customWidth="1"/>
    <col min="14611" max="14611" width="6" style="150" customWidth="1"/>
    <col min="14612" max="14612" width="2.7109375" style="150" customWidth="1"/>
    <col min="14613" max="14613" width="3.7109375" style="150" customWidth="1"/>
    <col min="14614" max="14614" width="2.85546875" style="150" customWidth="1"/>
    <col min="14615" max="14615" width="18.140625" style="150" customWidth="1"/>
    <col min="14616" max="14616" width="19.85546875" style="150" customWidth="1"/>
    <col min="14617" max="14617" width="12.85546875" style="150" customWidth="1"/>
    <col min="14618" max="14618" width="16.85546875" style="150" customWidth="1"/>
    <col min="14619" max="14619" width="15" style="150" customWidth="1"/>
    <col min="14620" max="14620" width="18" style="150" customWidth="1"/>
    <col min="14621" max="14621" width="18.140625" style="150" customWidth="1"/>
    <col min="14622" max="14622" width="11.42578125" style="150" customWidth="1"/>
    <col min="14623" max="14623" width="15.85546875" style="150" customWidth="1"/>
    <col min="14624" max="14624" width="0" style="150" hidden="1" customWidth="1"/>
    <col min="14625" max="14625" width="0.28515625" style="150" customWidth="1"/>
    <col min="14626" max="14626" width="19" style="150" customWidth="1"/>
    <col min="14627" max="14627" width="20.42578125" style="150" customWidth="1"/>
    <col min="14628" max="14628" width="23.28515625" style="150" customWidth="1"/>
    <col min="14629" max="14629" width="26.140625" style="150" customWidth="1"/>
    <col min="14630" max="14633" width="11.42578125" style="150" customWidth="1"/>
    <col min="14634" max="14792" width="11.42578125" style="150"/>
    <col min="14793" max="14793" width="8" style="150" customWidth="1"/>
    <col min="14794" max="14794" width="29.140625" style="150" customWidth="1"/>
    <col min="14795" max="14795" width="8.140625" style="150" customWidth="1"/>
    <col min="14796" max="14796" width="10.7109375" style="150" customWidth="1"/>
    <col min="14797" max="14797" width="8" style="150" customWidth="1"/>
    <col min="14798" max="14798" width="10.5703125" style="150" customWidth="1"/>
    <col min="14799" max="14799" width="9.5703125" style="150" customWidth="1"/>
    <col min="14800" max="14800" width="8.85546875" style="150" customWidth="1"/>
    <col min="14801" max="14801" width="8.140625" style="150" customWidth="1"/>
    <col min="14802" max="14802" width="9.5703125" style="150" customWidth="1"/>
    <col min="14803" max="14803" width="10.7109375" style="150" customWidth="1"/>
    <col min="14804" max="14804" width="10.28515625" style="150" customWidth="1"/>
    <col min="14805" max="14805" width="8.140625" style="150" customWidth="1"/>
    <col min="14806" max="14806" width="10.7109375" style="150" customWidth="1"/>
    <col min="14807" max="14807" width="8" style="150" customWidth="1"/>
    <col min="14808" max="14808" width="10.140625" style="150" customWidth="1"/>
    <col min="14809" max="14809" width="8.140625" style="150" customWidth="1"/>
    <col min="14810" max="14810" width="10.5703125" style="150" customWidth="1"/>
    <col min="14811" max="14811" width="8.42578125" style="150" customWidth="1"/>
    <col min="14812" max="14812" width="10.42578125" style="150" customWidth="1"/>
    <col min="14813" max="14813" width="8.7109375" style="150" customWidth="1"/>
    <col min="14814" max="14814" width="10.42578125" style="150" customWidth="1"/>
    <col min="14815" max="14824" width="11.42578125" style="150" customWidth="1"/>
    <col min="14825" max="14825" width="7.5703125" style="150" customWidth="1"/>
    <col min="14826" max="14826" width="11.42578125" style="150" customWidth="1"/>
    <col min="14827" max="14827" width="7.5703125" style="150" customWidth="1"/>
    <col min="14828" max="14828" width="11.42578125" style="150" customWidth="1"/>
    <col min="14829" max="14829" width="7.7109375" style="150" customWidth="1"/>
    <col min="14830" max="14830" width="11.42578125" style="150" customWidth="1"/>
    <col min="14831" max="14831" width="7.85546875" style="150" customWidth="1"/>
    <col min="14832" max="14832" width="10.28515625" style="150" customWidth="1"/>
    <col min="14833" max="14833" width="9.42578125" style="150" customWidth="1"/>
    <col min="14834" max="14834" width="9.28515625" style="150" customWidth="1"/>
    <col min="14835" max="14835" width="8.42578125" style="150" customWidth="1"/>
    <col min="14836" max="14836" width="11.42578125" style="150" customWidth="1"/>
    <col min="14837" max="14837" width="9.42578125" style="150" customWidth="1"/>
    <col min="14838" max="14838" width="11.42578125" style="150" customWidth="1"/>
    <col min="14839" max="14839" width="7.7109375" style="150" customWidth="1"/>
    <col min="14840" max="14840" width="11.42578125" style="150" customWidth="1"/>
    <col min="14841" max="14841" width="7.85546875" style="150" customWidth="1"/>
    <col min="14842" max="14842" width="8.7109375" style="150" customWidth="1"/>
    <col min="14843" max="14843" width="7.85546875" style="150" customWidth="1"/>
    <col min="14844" max="14844" width="11.42578125" style="150" customWidth="1"/>
    <col min="14845" max="14845" width="7.7109375" style="150" customWidth="1"/>
    <col min="14846" max="14846" width="11.42578125" style="150" customWidth="1"/>
    <col min="14847" max="14849" width="0" style="150" hidden="1" customWidth="1"/>
    <col min="14850" max="14851" width="11.42578125" style="150" customWidth="1"/>
    <col min="14852" max="14852" width="9" style="150" customWidth="1"/>
    <col min="14853" max="14855" width="11.42578125" style="150" customWidth="1"/>
    <col min="14856" max="14856" width="8.7109375" style="150" customWidth="1"/>
    <col min="14857" max="14859" width="11.42578125" style="150" customWidth="1"/>
    <col min="14860" max="14861" width="11.5703125" style="150" bestFit="1" customWidth="1"/>
    <col min="14862" max="14862" width="11.5703125" style="150" customWidth="1"/>
    <col min="14863" max="14863" width="11.42578125" style="150" customWidth="1"/>
    <col min="14864" max="14865" width="11.5703125" style="150" bestFit="1" customWidth="1"/>
    <col min="14866" max="14866" width="11.42578125" style="150" customWidth="1"/>
    <col min="14867" max="14867" width="6" style="150" customWidth="1"/>
    <col min="14868" max="14868" width="2.7109375" style="150" customWidth="1"/>
    <col min="14869" max="14869" width="3.7109375" style="150" customWidth="1"/>
    <col min="14870" max="14870" width="2.85546875" style="150" customWidth="1"/>
    <col min="14871" max="14871" width="18.140625" style="150" customWidth="1"/>
    <col min="14872" max="14872" width="19.85546875" style="150" customWidth="1"/>
    <col min="14873" max="14873" width="12.85546875" style="150" customWidth="1"/>
    <col min="14874" max="14874" width="16.85546875" style="150" customWidth="1"/>
    <col min="14875" max="14875" width="15" style="150" customWidth="1"/>
    <col min="14876" max="14876" width="18" style="150" customWidth="1"/>
    <col min="14877" max="14877" width="18.140625" style="150" customWidth="1"/>
    <col min="14878" max="14878" width="11.42578125" style="150" customWidth="1"/>
    <col min="14879" max="14879" width="15.85546875" style="150" customWidth="1"/>
    <col min="14880" max="14880" width="0" style="150" hidden="1" customWidth="1"/>
    <col min="14881" max="14881" width="0.28515625" style="150" customWidth="1"/>
    <col min="14882" max="14882" width="19" style="150" customWidth="1"/>
    <col min="14883" max="14883" width="20.42578125" style="150" customWidth="1"/>
    <col min="14884" max="14884" width="23.28515625" style="150" customWidth="1"/>
    <col min="14885" max="14885" width="26.140625" style="150" customWidth="1"/>
    <col min="14886" max="14889" width="11.42578125" style="150" customWidth="1"/>
    <col min="14890" max="15048" width="11.42578125" style="150"/>
    <col min="15049" max="15049" width="8" style="150" customWidth="1"/>
    <col min="15050" max="15050" width="29.140625" style="150" customWidth="1"/>
    <col min="15051" max="15051" width="8.140625" style="150" customWidth="1"/>
    <col min="15052" max="15052" width="10.7109375" style="150" customWidth="1"/>
    <col min="15053" max="15053" width="8" style="150" customWidth="1"/>
    <col min="15054" max="15054" width="10.5703125" style="150" customWidth="1"/>
    <col min="15055" max="15055" width="9.5703125" style="150" customWidth="1"/>
    <col min="15056" max="15056" width="8.85546875" style="150" customWidth="1"/>
    <col min="15057" max="15057" width="8.140625" style="150" customWidth="1"/>
    <col min="15058" max="15058" width="9.5703125" style="150" customWidth="1"/>
    <col min="15059" max="15059" width="10.7109375" style="150" customWidth="1"/>
    <col min="15060" max="15060" width="10.28515625" style="150" customWidth="1"/>
    <col min="15061" max="15061" width="8.140625" style="150" customWidth="1"/>
    <col min="15062" max="15062" width="10.7109375" style="150" customWidth="1"/>
    <col min="15063" max="15063" width="8" style="150" customWidth="1"/>
    <col min="15064" max="15064" width="10.140625" style="150" customWidth="1"/>
    <col min="15065" max="15065" width="8.140625" style="150" customWidth="1"/>
    <col min="15066" max="15066" width="10.5703125" style="150" customWidth="1"/>
    <col min="15067" max="15067" width="8.42578125" style="150" customWidth="1"/>
    <col min="15068" max="15068" width="10.42578125" style="150" customWidth="1"/>
    <col min="15069" max="15069" width="8.7109375" style="150" customWidth="1"/>
    <col min="15070" max="15070" width="10.42578125" style="150" customWidth="1"/>
    <col min="15071" max="15080" width="11.42578125" style="150" customWidth="1"/>
    <col min="15081" max="15081" width="7.5703125" style="150" customWidth="1"/>
    <col min="15082" max="15082" width="11.42578125" style="150" customWidth="1"/>
    <col min="15083" max="15083" width="7.5703125" style="150" customWidth="1"/>
    <col min="15084" max="15084" width="11.42578125" style="150" customWidth="1"/>
    <col min="15085" max="15085" width="7.7109375" style="150" customWidth="1"/>
    <col min="15086" max="15086" width="11.42578125" style="150" customWidth="1"/>
    <col min="15087" max="15087" width="7.85546875" style="150" customWidth="1"/>
    <col min="15088" max="15088" width="10.28515625" style="150" customWidth="1"/>
    <col min="15089" max="15089" width="9.42578125" style="150" customWidth="1"/>
    <col min="15090" max="15090" width="9.28515625" style="150" customWidth="1"/>
    <col min="15091" max="15091" width="8.42578125" style="150" customWidth="1"/>
    <col min="15092" max="15092" width="11.42578125" style="150" customWidth="1"/>
    <col min="15093" max="15093" width="9.42578125" style="150" customWidth="1"/>
    <col min="15094" max="15094" width="11.42578125" style="150" customWidth="1"/>
    <col min="15095" max="15095" width="7.7109375" style="150" customWidth="1"/>
    <col min="15096" max="15096" width="11.42578125" style="150" customWidth="1"/>
    <col min="15097" max="15097" width="7.85546875" style="150" customWidth="1"/>
    <col min="15098" max="15098" width="8.7109375" style="150" customWidth="1"/>
    <col min="15099" max="15099" width="7.85546875" style="150" customWidth="1"/>
    <col min="15100" max="15100" width="11.42578125" style="150" customWidth="1"/>
    <col min="15101" max="15101" width="7.7109375" style="150" customWidth="1"/>
    <col min="15102" max="15102" width="11.42578125" style="150" customWidth="1"/>
    <col min="15103" max="15105" width="0" style="150" hidden="1" customWidth="1"/>
    <col min="15106" max="15107" width="11.42578125" style="150" customWidth="1"/>
    <col min="15108" max="15108" width="9" style="150" customWidth="1"/>
    <col min="15109" max="15111" width="11.42578125" style="150" customWidth="1"/>
    <col min="15112" max="15112" width="8.7109375" style="150" customWidth="1"/>
    <col min="15113" max="15115" width="11.42578125" style="150" customWidth="1"/>
    <col min="15116" max="15117" width="11.5703125" style="150" bestFit="1" customWidth="1"/>
    <col min="15118" max="15118" width="11.5703125" style="150" customWidth="1"/>
    <col min="15119" max="15119" width="11.42578125" style="150" customWidth="1"/>
    <col min="15120" max="15121" width="11.5703125" style="150" bestFit="1" customWidth="1"/>
    <col min="15122" max="15122" width="11.42578125" style="150" customWidth="1"/>
    <col min="15123" max="15123" width="6" style="150" customWidth="1"/>
    <col min="15124" max="15124" width="2.7109375" style="150" customWidth="1"/>
    <col min="15125" max="15125" width="3.7109375" style="150" customWidth="1"/>
    <col min="15126" max="15126" width="2.85546875" style="150" customWidth="1"/>
    <col min="15127" max="15127" width="18.140625" style="150" customWidth="1"/>
    <col min="15128" max="15128" width="19.85546875" style="150" customWidth="1"/>
    <col min="15129" max="15129" width="12.85546875" style="150" customWidth="1"/>
    <col min="15130" max="15130" width="16.85546875" style="150" customWidth="1"/>
    <col min="15131" max="15131" width="15" style="150" customWidth="1"/>
    <col min="15132" max="15132" width="18" style="150" customWidth="1"/>
    <col min="15133" max="15133" width="18.140625" style="150" customWidth="1"/>
    <col min="15134" max="15134" width="11.42578125" style="150" customWidth="1"/>
    <col min="15135" max="15135" width="15.85546875" style="150" customWidth="1"/>
    <col min="15136" max="15136" width="0" style="150" hidden="1" customWidth="1"/>
    <col min="15137" max="15137" width="0.28515625" style="150" customWidth="1"/>
    <col min="15138" max="15138" width="19" style="150" customWidth="1"/>
    <col min="15139" max="15139" width="20.42578125" style="150" customWidth="1"/>
    <col min="15140" max="15140" width="23.28515625" style="150" customWidth="1"/>
    <col min="15141" max="15141" width="26.140625" style="150" customWidth="1"/>
    <col min="15142" max="15145" width="11.42578125" style="150" customWidth="1"/>
    <col min="15146" max="15304" width="11.42578125" style="150"/>
    <col min="15305" max="15305" width="8" style="150" customWidth="1"/>
    <col min="15306" max="15306" width="29.140625" style="150" customWidth="1"/>
    <col min="15307" max="15307" width="8.140625" style="150" customWidth="1"/>
    <col min="15308" max="15308" width="10.7109375" style="150" customWidth="1"/>
    <col min="15309" max="15309" width="8" style="150" customWidth="1"/>
    <col min="15310" max="15310" width="10.5703125" style="150" customWidth="1"/>
    <col min="15311" max="15311" width="9.5703125" style="150" customWidth="1"/>
    <col min="15312" max="15312" width="8.85546875" style="150" customWidth="1"/>
    <col min="15313" max="15313" width="8.140625" style="150" customWidth="1"/>
    <col min="15314" max="15314" width="9.5703125" style="150" customWidth="1"/>
    <col min="15315" max="15315" width="10.7109375" style="150" customWidth="1"/>
    <col min="15316" max="15316" width="10.28515625" style="150" customWidth="1"/>
    <col min="15317" max="15317" width="8.140625" style="150" customWidth="1"/>
    <col min="15318" max="15318" width="10.7109375" style="150" customWidth="1"/>
    <col min="15319" max="15319" width="8" style="150" customWidth="1"/>
    <col min="15320" max="15320" width="10.140625" style="150" customWidth="1"/>
    <col min="15321" max="15321" width="8.140625" style="150" customWidth="1"/>
    <col min="15322" max="15322" width="10.5703125" style="150" customWidth="1"/>
    <col min="15323" max="15323" width="8.42578125" style="150" customWidth="1"/>
    <col min="15324" max="15324" width="10.42578125" style="150" customWidth="1"/>
    <col min="15325" max="15325" width="8.7109375" style="150" customWidth="1"/>
    <col min="15326" max="15326" width="10.42578125" style="150" customWidth="1"/>
    <col min="15327" max="15336" width="11.42578125" style="150" customWidth="1"/>
    <col min="15337" max="15337" width="7.5703125" style="150" customWidth="1"/>
    <col min="15338" max="15338" width="11.42578125" style="150" customWidth="1"/>
    <col min="15339" max="15339" width="7.5703125" style="150" customWidth="1"/>
    <col min="15340" max="15340" width="11.42578125" style="150" customWidth="1"/>
    <col min="15341" max="15341" width="7.7109375" style="150" customWidth="1"/>
    <col min="15342" max="15342" width="11.42578125" style="150" customWidth="1"/>
    <col min="15343" max="15343" width="7.85546875" style="150" customWidth="1"/>
    <col min="15344" max="15344" width="10.28515625" style="150" customWidth="1"/>
    <col min="15345" max="15345" width="9.42578125" style="150" customWidth="1"/>
    <col min="15346" max="15346" width="9.28515625" style="150" customWidth="1"/>
    <col min="15347" max="15347" width="8.42578125" style="150" customWidth="1"/>
    <col min="15348" max="15348" width="11.42578125" style="150" customWidth="1"/>
    <col min="15349" max="15349" width="9.42578125" style="150" customWidth="1"/>
    <col min="15350" max="15350" width="11.42578125" style="150" customWidth="1"/>
    <col min="15351" max="15351" width="7.7109375" style="150" customWidth="1"/>
    <col min="15352" max="15352" width="11.42578125" style="150" customWidth="1"/>
    <col min="15353" max="15353" width="7.85546875" style="150" customWidth="1"/>
    <col min="15354" max="15354" width="8.7109375" style="150" customWidth="1"/>
    <col min="15355" max="15355" width="7.85546875" style="150" customWidth="1"/>
    <col min="15356" max="15356" width="11.42578125" style="150" customWidth="1"/>
    <col min="15357" max="15357" width="7.7109375" style="150" customWidth="1"/>
    <col min="15358" max="15358" width="11.42578125" style="150" customWidth="1"/>
    <col min="15359" max="15361" width="0" style="150" hidden="1" customWidth="1"/>
    <col min="15362" max="15363" width="11.42578125" style="150" customWidth="1"/>
    <col min="15364" max="15364" width="9" style="150" customWidth="1"/>
    <col min="15365" max="15367" width="11.42578125" style="150" customWidth="1"/>
    <col min="15368" max="15368" width="8.7109375" style="150" customWidth="1"/>
    <col min="15369" max="15371" width="11.42578125" style="150" customWidth="1"/>
    <col min="15372" max="15373" width="11.5703125" style="150" bestFit="1" customWidth="1"/>
    <col min="15374" max="15374" width="11.5703125" style="150" customWidth="1"/>
    <col min="15375" max="15375" width="11.42578125" style="150" customWidth="1"/>
    <col min="15376" max="15377" width="11.5703125" style="150" bestFit="1" customWidth="1"/>
    <col min="15378" max="15378" width="11.42578125" style="150" customWidth="1"/>
    <col min="15379" max="15379" width="6" style="150" customWidth="1"/>
    <col min="15380" max="15380" width="2.7109375" style="150" customWidth="1"/>
    <col min="15381" max="15381" width="3.7109375" style="150" customWidth="1"/>
    <col min="15382" max="15382" width="2.85546875" style="150" customWidth="1"/>
    <col min="15383" max="15383" width="18.140625" style="150" customWidth="1"/>
    <col min="15384" max="15384" width="19.85546875" style="150" customWidth="1"/>
    <col min="15385" max="15385" width="12.85546875" style="150" customWidth="1"/>
    <col min="15386" max="15386" width="16.85546875" style="150" customWidth="1"/>
    <col min="15387" max="15387" width="15" style="150" customWidth="1"/>
    <col min="15388" max="15388" width="18" style="150" customWidth="1"/>
    <col min="15389" max="15389" width="18.140625" style="150" customWidth="1"/>
    <col min="15390" max="15390" width="11.42578125" style="150" customWidth="1"/>
    <col min="15391" max="15391" width="15.85546875" style="150" customWidth="1"/>
    <col min="15392" max="15392" width="0" style="150" hidden="1" customWidth="1"/>
    <col min="15393" max="15393" width="0.28515625" style="150" customWidth="1"/>
    <col min="15394" max="15394" width="19" style="150" customWidth="1"/>
    <col min="15395" max="15395" width="20.42578125" style="150" customWidth="1"/>
    <col min="15396" max="15396" width="23.28515625" style="150" customWidth="1"/>
    <col min="15397" max="15397" width="26.140625" style="150" customWidth="1"/>
    <col min="15398" max="15401" width="11.42578125" style="150" customWidth="1"/>
    <col min="15402" max="15560" width="11.42578125" style="150"/>
    <col min="15561" max="15561" width="8" style="150" customWidth="1"/>
    <col min="15562" max="15562" width="29.140625" style="150" customWidth="1"/>
    <col min="15563" max="15563" width="8.140625" style="150" customWidth="1"/>
    <col min="15564" max="15564" width="10.7109375" style="150" customWidth="1"/>
    <col min="15565" max="15565" width="8" style="150" customWidth="1"/>
    <col min="15566" max="15566" width="10.5703125" style="150" customWidth="1"/>
    <col min="15567" max="15567" width="9.5703125" style="150" customWidth="1"/>
    <col min="15568" max="15568" width="8.85546875" style="150" customWidth="1"/>
    <col min="15569" max="15569" width="8.140625" style="150" customWidth="1"/>
    <col min="15570" max="15570" width="9.5703125" style="150" customWidth="1"/>
    <col min="15571" max="15571" width="10.7109375" style="150" customWidth="1"/>
    <col min="15572" max="15572" width="10.28515625" style="150" customWidth="1"/>
    <col min="15573" max="15573" width="8.140625" style="150" customWidth="1"/>
    <col min="15574" max="15574" width="10.7109375" style="150" customWidth="1"/>
    <col min="15575" max="15575" width="8" style="150" customWidth="1"/>
    <col min="15576" max="15576" width="10.140625" style="150" customWidth="1"/>
    <col min="15577" max="15577" width="8.140625" style="150" customWidth="1"/>
    <col min="15578" max="15578" width="10.5703125" style="150" customWidth="1"/>
    <col min="15579" max="15579" width="8.42578125" style="150" customWidth="1"/>
    <col min="15580" max="15580" width="10.42578125" style="150" customWidth="1"/>
    <col min="15581" max="15581" width="8.7109375" style="150" customWidth="1"/>
    <col min="15582" max="15582" width="10.42578125" style="150" customWidth="1"/>
    <col min="15583" max="15592" width="11.42578125" style="150" customWidth="1"/>
    <col min="15593" max="15593" width="7.5703125" style="150" customWidth="1"/>
    <col min="15594" max="15594" width="11.42578125" style="150" customWidth="1"/>
    <col min="15595" max="15595" width="7.5703125" style="150" customWidth="1"/>
    <col min="15596" max="15596" width="11.42578125" style="150" customWidth="1"/>
    <col min="15597" max="15597" width="7.7109375" style="150" customWidth="1"/>
    <col min="15598" max="15598" width="11.42578125" style="150" customWidth="1"/>
    <col min="15599" max="15599" width="7.85546875" style="150" customWidth="1"/>
    <col min="15600" max="15600" width="10.28515625" style="150" customWidth="1"/>
    <col min="15601" max="15601" width="9.42578125" style="150" customWidth="1"/>
    <col min="15602" max="15602" width="9.28515625" style="150" customWidth="1"/>
    <col min="15603" max="15603" width="8.42578125" style="150" customWidth="1"/>
    <col min="15604" max="15604" width="11.42578125" style="150" customWidth="1"/>
    <col min="15605" max="15605" width="9.42578125" style="150" customWidth="1"/>
    <col min="15606" max="15606" width="11.42578125" style="150" customWidth="1"/>
    <col min="15607" max="15607" width="7.7109375" style="150" customWidth="1"/>
    <col min="15608" max="15608" width="11.42578125" style="150" customWidth="1"/>
    <col min="15609" max="15609" width="7.85546875" style="150" customWidth="1"/>
    <col min="15610" max="15610" width="8.7109375" style="150" customWidth="1"/>
    <col min="15611" max="15611" width="7.85546875" style="150" customWidth="1"/>
    <col min="15612" max="15612" width="11.42578125" style="150" customWidth="1"/>
    <col min="15613" max="15613" width="7.7109375" style="150" customWidth="1"/>
    <col min="15614" max="15614" width="11.42578125" style="150" customWidth="1"/>
    <col min="15615" max="15617" width="0" style="150" hidden="1" customWidth="1"/>
    <col min="15618" max="15619" width="11.42578125" style="150" customWidth="1"/>
    <col min="15620" max="15620" width="9" style="150" customWidth="1"/>
    <col min="15621" max="15623" width="11.42578125" style="150" customWidth="1"/>
    <col min="15624" max="15624" width="8.7109375" style="150" customWidth="1"/>
    <col min="15625" max="15627" width="11.42578125" style="150" customWidth="1"/>
    <col min="15628" max="15629" width="11.5703125" style="150" bestFit="1" customWidth="1"/>
    <col min="15630" max="15630" width="11.5703125" style="150" customWidth="1"/>
    <col min="15631" max="15631" width="11.42578125" style="150" customWidth="1"/>
    <col min="15632" max="15633" width="11.5703125" style="150" bestFit="1" customWidth="1"/>
    <col min="15634" max="15634" width="11.42578125" style="150" customWidth="1"/>
    <col min="15635" max="15635" width="6" style="150" customWidth="1"/>
    <col min="15636" max="15636" width="2.7109375" style="150" customWidth="1"/>
    <col min="15637" max="15637" width="3.7109375" style="150" customWidth="1"/>
    <col min="15638" max="15638" width="2.85546875" style="150" customWidth="1"/>
    <col min="15639" max="15639" width="18.140625" style="150" customWidth="1"/>
    <col min="15640" max="15640" width="19.85546875" style="150" customWidth="1"/>
    <col min="15641" max="15641" width="12.85546875" style="150" customWidth="1"/>
    <col min="15642" max="15642" width="16.85546875" style="150" customWidth="1"/>
    <col min="15643" max="15643" width="15" style="150" customWidth="1"/>
    <col min="15644" max="15644" width="18" style="150" customWidth="1"/>
    <col min="15645" max="15645" width="18.140625" style="150" customWidth="1"/>
    <col min="15646" max="15646" width="11.42578125" style="150" customWidth="1"/>
    <col min="15647" max="15647" width="15.85546875" style="150" customWidth="1"/>
    <col min="15648" max="15648" width="0" style="150" hidden="1" customWidth="1"/>
    <col min="15649" max="15649" width="0.28515625" style="150" customWidth="1"/>
    <col min="15650" max="15650" width="19" style="150" customWidth="1"/>
    <col min="15651" max="15651" width="20.42578125" style="150" customWidth="1"/>
    <col min="15652" max="15652" width="23.28515625" style="150" customWidth="1"/>
    <col min="15653" max="15653" width="26.140625" style="150" customWidth="1"/>
    <col min="15654" max="15657" width="11.42578125" style="150" customWidth="1"/>
    <col min="15658" max="15816" width="11.42578125" style="150"/>
    <col min="15817" max="15817" width="8" style="150" customWidth="1"/>
    <col min="15818" max="15818" width="29.140625" style="150" customWidth="1"/>
    <col min="15819" max="15819" width="8.140625" style="150" customWidth="1"/>
    <col min="15820" max="15820" width="10.7109375" style="150" customWidth="1"/>
    <col min="15821" max="15821" width="8" style="150" customWidth="1"/>
    <col min="15822" max="15822" width="10.5703125" style="150" customWidth="1"/>
    <col min="15823" max="15823" width="9.5703125" style="150" customWidth="1"/>
    <col min="15824" max="15824" width="8.85546875" style="150" customWidth="1"/>
    <col min="15825" max="15825" width="8.140625" style="150" customWidth="1"/>
    <col min="15826" max="15826" width="9.5703125" style="150" customWidth="1"/>
    <col min="15827" max="15827" width="10.7109375" style="150" customWidth="1"/>
    <col min="15828" max="15828" width="10.28515625" style="150" customWidth="1"/>
    <col min="15829" max="15829" width="8.140625" style="150" customWidth="1"/>
    <col min="15830" max="15830" width="10.7109375" style="150" customWidth="1"/>
    <col min="15831" max="15831" width="8" style="150" customWidth="1"/>
    <col min="15832" max="15832" width="10.140625" style="150" customWidth="1"/>
    <col min="15833" max="15833" width="8.140625" style="150" customWidth="1"/>
    <col min="15834" max="15834" width="10.5703125" style="150" customWidth="1"/>
    <col min="15835" max="15835" width="8.42578125" style="150" customWidth="1"/>
    <col min="15836" max="15836" width="10.42578125" style="150" customWidth="1"/>
    <col min="15837" max="15837" width="8.7109375" style="150" customWidth="1"/>
    <col min="15838" max="15838" width="10.42578125" style="150" customWidth="1"/>
    <col min="15839" max="15848" width="11.42578125" style="150" customWidth="1"/>
    <col min="15849" max="15849" width="7.5703125" style="150" customWidth="1"/>
    <col min="15850" max="15850" width="11.42578125" style="150" customWidth="1"/>
    <col min="15851" max="15851" width="7.5703125" style="150" customWidth="1"/>
    <col min="15852" max="15852" width="11.42578125" style="150" customWidth="1"/>
    <col min="15853" max="15853" width="7.7109375" style="150" customWidth="1"/>
    <col min="15854" max="15854" width="11.42578125" style="150" customWidth="1"/>
    <col min="15855" max="15855" width="7.85546875" style="150" customWidth="1"/>
    <col min="15856" max="15856" width="10.28515625" style="150" customWidth="1"/>
    <col min="15857" max="15857" width="9.42578125" style="150" customWidth="1"/>
    <col min="15858" max="15858" width="9.28515625" style="150" customWidth="1"/>
    <col min="15859" max="15859" width="8.42578125" style="150" customWidth="1"/>
    <col min="15860" max="15860" width="11.42578125" style="150" customWidth="1"/>
    <col min="15861" max="15861" width="9.42578125" style="150" customWidth="1"/>
    <col min="15862" max="15862" width="11.42578125" style="150" customWidth="1"/>
    <col min="15863" max="15863" width="7.7109375" style="150" customWidth="1"/>
    <col min="15864" max="15864" width="11.42578125" style="150" customWidth="1"/>
    <col min="15865" max="15865" width="7.85546875" style="150" customWidth="1"/>
    <col min="15866" max="15866" width="8.7109375" style="150" customWidth="1"/>
    <col min="15867" max="15867" width="7.85546875" style="150" customWidth="1"/>
    <col min="15868" max="15868" width="11.42578125" style="150" customWidth="1"/>
    <col min="15869" max="15869" width="7.7109375" style="150" customWidth="1"/>
    <col min="15870" max="15870" width="11.42578125" style="150" customWidth="1"/>
    <col min="15871" max="15873" width="0" style="150" hidden="1" customWidth="1"/>
    <col min="15874" max="15875" width="11.42578125" style="150" customWidth="1"/>
    <col min="15876" max="15876" width="9" style="150" customWidth="1"/>
    <col min="15877" max="15879" width="11.42578125" style="150" customWidth="1"/>
    <col min="15880" max="15880" width="8.7109375" style="150" customWidth="1"/>
    <col min="15881" max="15883" width="11.42578125" style="150" customWidth="1"/>
    <col min="15884" max="15885" width="11.5703125" style="150" bestFit="1" customWidth="1"/>
    <col min="15886" max="15886" width="11.5703125" style="150" customWidth="1"/>
    <col min="15887" max="15887" width="11.42578125" style="150" customWidth="1"/>
    <col min="15888" max="15889" width="11.5703125" style="150" bestFit="1" customWidth="1"/>
    <col min="15890" max="15890" width="11.42578125" style="150" customWidth="1"/>
    <col min="15891" max="15891" width="6" style="150" customWidth="1"/>
    <col min="15892" max="15892" width="2.7109375" style="150" customWidth="1"/>
    <col min="15893" max="15893" width="3.7109375" style="150" customWidth="1"/>
    <col min="15894" max="15894" width="2.85546875" style="150" customWidth="1"/>
    <col min="15895" max="15895" width="18.140625" style="150" customWidth="1"/>
    <col min="15896" max="15896" width="19.85546875" style="150" customWidth="1"/>
    <col min="15897" max="15897" width="12.85546875" style="150" customWidth="1"/>
    <col min="15898" max="15898" width="16.85546875" style="150" customWidth="1"/>
    <col min="15899" max="15899" width="15" style="150" customWidth="1"/>
    <col min="15900" max="15900" width="18" style="150" customWidth="1"/>
    <col min="15901" max="15901" width="18.140625" style="150" customWidth="1"/>
    <col min="15902" max="15902" width="11.42578125" style="150" customWidth="1"/>
    <col min="15903" max="15903" width="15.85546875" style="150" customWidth="1"/>
    <col min="15904" max="15904" width="0" style="150" hidden="1" customWidth="1"/>
    <col min="15905" max="15905" width="0.28515625" style="150" customWidth="1"/>
    <col min="15906" max="15906" width="19" style="150" customWidth="1"/>
    <col min="15907" max="15907" width="20.42578125" style="150" customWidth="1"/>
    <col min="15908" max="15908" width="23.28515625" style="150" customWidth="1"/>
    <col min="15909" max="15909" width="26.140625" style="150" customWidth="1"/>
    <col min="15910" max="15913" width="11.42578125" style="150" customWidth="1"/>
    <col min="15914" max="16072" width="11.42578125" style="150"/>
    <col min="16073" max="16073" width="8" style="150" customWidth="1"/>
    <col min="16074" max="16074" width="29.140625" style="150" customWidth="1"/>
    <col min="16075" max="16075" width="8.140625" style="150" customWidth="1"/>
    <col min="16076" max="16076" width="10.7109375" style="150" customWidth="1"/>
    <col min="16077" max="16077" width="8" style="150" customWidth="1"/>
    <col min="16078" max="16078" width="10.5703125" style="150" customWidth="1"/>
    <col min="16079" max="16079" width="9.5703125" style="150" customWidth="1"/>
    <col min="16080" max="16080" width="8.85546875" style="150" customWidth="1"/>
    <col min="16081" max="16081" width="8.140625" style="150" customWidth="1"/>
    <col min="16082" max="16082" width="9.5703125" style="150" customWidth="1"/>
    <col min="16083" max="16083" width="10.7109375" style="150" customWidth="1"/>
    <col min="16084" max="16084" width="10.28515625" style="150" customWidth="1"/>
    <col min="16085" max="16085" width="8.140625" style="150" customWidth="1"/>
    <col min="16086" max="16086" width="10.7109375" style="150" customWidth="1"/>
    <col min="16087" max="16087" width="8" style="150" customWidth="1"/>
    <col min="16088" max="16088" width="10.140625" style="150" customWidth="1"/>
    <col min="16089" max="16089" width="8.140625" style="150" customWidth="1"/>
    <col min="16090" max="16090" width="10.5703125" style="150" customWidth="1"/>
    <col min="16091" max="16091" width="8.42578125" style="150" customWidth="1"/>
    <col min="16092" max="16092" width="10.42578125" style="150" customWidth="1"/>
    <col min="16093" max="16093" width="8.7109375" style="150" customWidth="1"/>
    <col min="16094" max="16094" width="10.42578125" style="150" customWidth="1"/>
    <col min="16095" max="16104" width="11.42578125" style="150" customWidth="1"/>
    <col min="16105" max="16105" width="7.5703125" style="150" customWidth="1"/>
    <col min="16106" max="16106" width="11.42578125" style="150" customWidth="1"/>
    <col min="16107" max="16107" width="7.5703125" style="150" customWidth="1"/>
    <col min="16108" max="16108" width="11.42578125" style="150" customWidth="1"/>
    <col min="16109" max="16109" width="7.7109375" style="150" customWidth="1"/>
    <col min="16110" max="16110" width="11.42578125" style="150" customWidth="1"/>
    <col min="16111" max="16111" width="7.85546875" style="150" customWidth="1"/>
    <col min="16112" max="16112" width="10.28515625" style="150" customWidth="1"/>
    <col min="16113" max="16113" width="9.42578125" style="150" customWidth="1"/>
    <col min="16114" max="16114" width="9.28515625" style="150" customWidth="1"/>
    <col min="16115" max="16115" width="8.42578125" style="150" customWidth="1"/>
    <col min="16116" max="16116" width="11.42578125" style="150" customWidth="1"/>
    <col min="16117" max="16117" width="9.42578125" style="150" customWidth="1"/>
    <col min="16118" max="16118" width="11.42578125" style="150" customWidth="1"/>
    <col min="16119" max="16119" width="7.7109375" style="150" customWidth="1"/>
    <col min="16120" max="16120" width="11.42578125" style="150" customWidth="1"/>
    <col min="16121" max="16121" width="7.85546875" style="150" customWidth="1"/>
    <col min="16122" max="16122" width="8.7109375" style="150" customWidth="1"/>
    <col min="16123" max="16123" width="7.85546875" style="150" customWidth="1"/>
    <col min="16124" max="16124" width="11.42578125" style="150" customWidth="1"/>
    <col min="16125" max="16125" width="7.7109375" style="150" customWidth="1"/>
    <col min="16126" max="16126" width="11.42578125" style="150" customWidth="1"/>
    <col min="16127" max="16129" width="0" style="150" hidden="1" customWidth="1"/>
    <col min="16130" max="16131" width="11.42578125" style="150" customWidth="1"/>
    <col min="16132" max="16132" width="9" style="150" customWidth="1"/>
    <col min="16133" max="16135" width="11.42578125" style="150" customWidth="1"/>
    <col min="16136" max="16136" width="8.7109375" style="150" customWidth="1"/>
    <col min="16137" max="16139" width="11.42578125" style="150" customWidth="1"/>
    <col min="16140" max="16141" width="11.5703125" style="150" bestFit="1" customWidth="1"/>
    <col min="16142" max="16142" width="11.5703125" style="150" customWidth="1"/>
    <col min="16143" max="16143" width="11.42578125" style="150" customWidth="1"/>
    <col min="16144" max="16145" width="11.5703125" style="150" bestFit="1" customWidth="1"/>
    <col min="16146" max="16146" width="11.42578125" style="150" customWidth="1"/>
    <col min="16147" max="16147" width="6" style="150" customWidth="1"/>
    <col min="16148" max="16148" width="2.7109375" style="150" customWidth="1"/>
    <col min="16149" max="16149" width="3.7109375" style="150" customWidth="1"/>
    <col min="16150" max="16150" width="2.85546875" style="150" customWidth="1"/>
    <col min="16151" max="16151" width="18.140625" style="150" customWidth="1"/>
    <col min="16152" max="16152" width="19.85546875" style="150" customWidth="1"/>
    <col min="16153" max="16153" width="12.85546875" style="150" customWidth="1"/>
    <col min="16154" max="16154" width="16.85546875" style="150" customWidth="1"/>
    <col min="16155" max="16155" width="15" style="150" customWidth="1"/>
    <col min="16156" max="16156" width="18" style="150" customWidth="1"/>
    <col min="16157" max="16157" width="18.140625" style="150" customWidth="1"/>
    <col min="16158" max="16158" width="11.42578125" style="150" customWidth="1"/>
    <col min="16159" max="16159" width="15.85546875" style="150" customWidth="1"/>
    <col min="16160" max="16160" width="0" style="150" hidden="1" customWidth="1"/>
    <col min="16161" max="16161" width="0.28515625" style="150" customWidth="1"/>
    <col min="16162" max="16162" width="19" style="150" customWidth="1"/>
    <col min="16163" max="16163" width="20.42578125" style="150" customWidth="1"/>
    <col min="16164" max="16164" width="23.28515625" style="150" customWidth="1"/>
    <col min="16165" max="16165" width="26.140625" style="150" customWidth="1"/>
    <col min="16166" max="16169" width="11.42578125" style="150" customWidth="1"/>
    <col min="16170" max="16384" width="11.42578125" style="150"/>
  </cols>
  <sheetData>
    <row r="1" spans="1:82">
      <c r="A1" s="592" t="s">
        <v>933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593"/>
      <c r="BQ1" s="593"/>
      <c r="BR1" s="593"/>
      <c r="BS1" s="593"/>
      <c r="BT1" s="593"/>
      <c r="BU1" s="594"/>
      <c r="BV1" s="541"/>
      <c r="BW1" s="541"/>
      <c r="BX1" s="541"/>
      <c r="BY1" s="541"/>
      <c r="BZ1" s="541"/>
      <c r="CA1" s="541"/>
      <c r="CB1" s="541"/>
      <c r="CC1" s="541"/>
    </row>
    <row r="2" spans="1:82" ht="21" customHeight="1">
      <c r="A2" s="591" t="s">
        <v>714</v>
      </c>
      <c r="B2" s="591" t="s">
        <v>715</v>
      </c>
      <c r="C2" s="591">
        <v>1990</v>
      </c>
      <c r="D2" s="591"/>
      <c r="E2" s="591"/>
      <c r="F2" s="384"/>
      <c r="G2" s="591">
        <v>1991</v>
      </c>
      <c r="H2" s="591"/>
      <c r="I2" s="591"/>
      <c r="J2" s="384"/>
      <c r="K2" s="591">
        <v>1992</v>
      </c>
      <c r="L2" s="591"/>
      <c r="M2" s="591"/>
      <c r="N2" s="384"/>
      <c r="O2" s="591">
        <v>1993</v>
      </c>
      <c r="P2" s="591"/>
      <c r="Q2" s="591"/>
      <c r="R2" s="384"/>
      <c r="S2" s="591">
        <v>1994</v>
      </c>
      <c r="T2" s="591"/>
      <c r="U2" s="591"/>
      <c r="V2" s="384"/>
      <c r="W2" s="591">
        <v>1995</v>
      </c>
      <c r="X2" s="591"/>
      <c r="Y2" s="591"/>
      <c r="Z2" s="384"/>
      <c r="AA2" s="591">
        <v>1996</v>
      </c>
      <c r="AB2" s="591"/>
      <c r="AC2" s="591"/>
      <c r="AD2" s="384"/>
      <c r="AE2" s="591">
        <v>1997</v>
      </c>
      <c r="AF2" s="591"/>
      <c r="AG2" s="591"/>
      <c r="AH2" s="384"/>
      <c r="AI2" s="591">
        <v>1998</v>
      </c>
      <c r="AJ2" s="591"/>
      <c r="AK2" s="591"/>
      <c r="AL2" s="384"/>
      <c r="AM2" s="591">
        <v>1999</v>
      </c>
      <c r="AN2" s="591"/>
      <c r="AO2" s="591"/>
      <c r="AP2" s="384"/>
      <c r="AQ2" s="591">
        <v>2000</v>
      </c>
      <c r="AR2" s="591"/>
      <c r="AS2" s="591"/>
      <c r="AT2" s="384"/>
      <c r="AU2" s="591">
        <v>2001</v>
      </c>
      <c r="AV2" s="591"/>
      <c r="AW2" s="591"/>
      <c r="AX2" s="384"/>
      <c r="AY2" s="591">
        <v>2002</v>
      </c>
      <c r="AZ2" s="591"/>
      <c r="BA2" s="591"/>
      <c r="BB2" s="384"/>
      <c r="BC2" s="591"/>
      <c r="BD2" s="591"/>
      <c r="BE2" s="591"/>
      <c r="BF2" s="591">
        <v>2003</v>
      </c>
      <c r="BG2" s="591"/>
      <c r="BH2" s="591"/>
      <c r="BI2" s="384"/>
      <c r="BJ2" s="591">
        <v>2004</v>
      </c>
      <c r="BK2" s="591"/>
      <c r="BL2" s="591"/>
      <c r="BM2" s="384"/>
      <c r="BN2" s="591">
        <v>2005</v>
      </c>
      <c r="BO2" s="591"/>
      <c r="BP2" s="591"/>
      <c r="BQ2" s="384"/>
      <c r="BR2" s="591">
        <v>2006</v>
      </c>
      <c r="BS2" s="591"/>
      <c r="BT2" s="591"/>
      <c r="BU2" s="384"/>
      <c r="BV2" s="591">
        <v>2007</v>
      </c>
      <c r="BW2" s="591"/>
      <c r="BX2" s="591"/>
      <c r="BY2" s="385"/>
      <c r="BZ2" s="591">
        <v>2008</v>
      </c>
      <c r="CA2" s="591"/>
      <c r="CB2" s="591"/>
      <c r="CC2" s="385"/>
    </row>
    <row r="3" spans="1:82" ht="15" hidden="1" customHeight="1">
      <c r="A3" s="595"/>
      <c r="B3" s="591"/>
      <c r="C3" s="591"/>
      <c r="D3" s="591"/>
      <c r="E3" s="591"/>
      <c r="F3" s="384"/>
      <c r="G3" s="591"/>
      <c r="H3" s="591"/>
      <c r="I3" s="591"/>
      <c r="J3" s="384"/>
      <c r="K3" s="591"/>
      <c r="L3" s="591"/>
      <c r="M3" s="591"/>
      <c r="N3" s="384"/>
      <c r="O3" s="591"/>
      <c r="P3" s="591"/>
      <c r="Q3" s="591"/>
      <c r="R3" s="384"/>
      <c r="S3" s="591"/>
      <c r="T3" s="591"/>
      <c r="U3" s="591"/>
      <c r="V3" s="384"/>
      <c r="W3" s="591"/>
      <c r="X3" s="591"/>
      <c r="Y3" s="591"/>
      <c r="Z3" s="384"/>
      <c r="AA3" s="591"/>
      <c r="AB3" s="591"/>
      <c r="AC3" s="591"/>
      <c r="AD3" s="384"/>
      <c r="AE3" s="591"/>
      <c r="AF3" s="591"/>
      <c r="AG3" s="591"/>
      <c r="AH3" s="384"/>
      <c r="AI3" s="591"/>
      <c r="AJ3" s="591"/>
      <c r="AK3" s="591"/>
      <c r="AL3" s="384"/>
      <c r="AM3" s="591"/>
      <c r="AN3" s="591"/>
      <c r="AO3" s="591"/>
      <c r="AP3" s="384"/>
      <c r="AQ3" s="591"/>
      <c r="AR3" s="591"/>
      <c r="AS3" s="591"/>
      <c r="AT3" s="384"/>
      <c r="AU3" s="591"/>
      <c r="AV3" s="591"/>
      <c r="AW3" s="591"/>
      <c r="AX3" s="384"/>
      <c r="AY3" s="591"/>
      <c r="AZ3" s="591"/>
      <c r="BA3" s="591"/>
      <c r="BB3" s="384"/>
      <c r="BC3" s="591"/>
      <c r="BD3" s="591"/>
      <c r="BE3" s="591"/>
      <c r="BF3" s="591"/>
      <c r="BG3" s="591"/>
      <c r="BH3" s="591"/>
      <c r="BI3" s="384"/>
      <c r="BJ3" s="591"/>
      <c r="BK3" s="591"/>
      <c r="BL3" s="591"/>
      <c r="BM3" s="384"/>
      <c r="BN3" s="591"/>
      <c r="BO3" s="591"/>
      <c r="BP3" s="591"/>
      <c r="BQ3" s="384"/>
      <c r="BR3" s="591"/>
      <c r="BS3" s="591"/>
      <c r="BT3" s="591"/>
      <c r="BU3" s="384"/>
      <c r="BV3" s="591"/>
      <c r="BW3" s="591"/>
      <c r="BX3" s="591"/>
      <c r="BY3" s="385"/>
      <c r="BZ3" s="591"/>
      <c r="CA3" s="591"/>
      <c r="CB3" s="591"/>
      <c r="CC3" s="385"/>
    </row>
    <row r="4" spans="1:82" ht="18" customHeight="1">
      <c r="A4" s="595"/>
      <c r="B4" s="591"/>
      <c r="C4" s="384" t="s">
        <v>716</v>
      </c>
      <c r="D4" s="384" t="s">
        <v>717</v>
      </c>
      <c r="E4" s="384" t="s">
        <v>718</v>
      </c>
      <c r="F4" s="384" t="s">
        <v>719</v>
      </c>
      <c r="G4" s="384" t="s">
        <v>716</v>
      </c>
      <c r="H4" s="384" t="s">
        <v>717</v>
      </c>
      <c r="I4" s="384" t="s">
        <v>718</v>
      </c>
      <c r="J4" s="384" t="s">
        <v>719</v>
      </c>
      <c r="K4" s="384" t="s">
        <v>716</v>
      </c>
      <c r="L4" s="384" t="s">
        <v>717</v>
      </c>
      <c r="M4" s="384" t="s">
        <v>718</v>
      </c>
      <c r="N4" s="384" t="s">
        <v>719</v>
      </c>
      <c r="O4" s="384" t="s">
        <v>716</v>
      </c>
      <c r="P4" s="384" t="s">
        <v>717</v>
      </c>
      <c r="Q4" s="384" t="s">
        <v>718</v>
      </c>
      <c r="R4" s="384" t="s">
        <v>719</v>
      </c>
      <c r="S4" s="384" t="s">
        <v>716</v>
      </c>
      <c r="T4" s="384" t="s">
        <v>717</v>
      </c>
      <c r="U4" s="384" t="s">
        <v>718</v>
      </c>
      <c r="V4" s="384" t="s">
        <v>719</v>
      </c>
      <c r="W4" s="384" t="s">
        <v>716</v>
      </c>
      <c r="X4" s="384" t="s">
        <v>717</v>
      </c>
      <c r="Y4" s="384" t="s">
        <v>718</v>
      </c>
      <c r="Z4" s="384" t="s">
        <v>719</v>
      </c>
      <c r="AA4" s="384" t="s">
        <v>716</v>
      </c>
      <c r="AB4" s="384" t="s">
        <v>717</v>
      </c>
      <c r="AC4" s="384" t="s">
        <v>718</v>
      </c>
      <c r="AD4" s="384" t="s">
        <v>719</v>
      </c>
      <c r="AE4" s="384" t="s">
        <v>716</v>
      </c>
      <c r="AF4" s="384" t="s">
        <v>717</v>
      </c>
      <c r="AG4" s="384" t="s">
        <v>718</v>
      </c>
      <c r="AH4" s="384" t="s">
        <v>719</v>
      </c>
      <c r="AI4" s="384" t="s">
        <v>716</v>
      </c>
      <c r="AJ4" s="384" t="s">
        <v>717</v>
      </c>
      <c r="AK4" s="384" t="s">
        <v>718</v>
      </c>
      <c r="AL4" s="384" t="s">
        <v>719</v>
      </c>
      <c r="AM4" s="384" t="s">
        <v>716</v>
      </c>
      <c r="AN4" s="384" t="s">
        <v>717</v>
      </c>
      <c r="AO4" s="384" t="s">
        <v>718</v>
      </c>
      <c r="AP4" s="384" t="s">
        <v>719</v>
      </c>
      <c r="AQ4" s="384" t="s">
        <v>716</v>
      </c>
      <c r="AR4" s="384" t="s">
        <v>717</v>
      </c>
      <c r="AS4" s="384" t="s">
        <v>718</v>
      </c>
      <c r="AT4" s="384" t="s">
        <v>719</v>
      </c>
      <c r="AU4" s="384" t="s">
        <v>716</v>
      </c>
      <c r="AV4" s="384" t="s">
        <v>717</v>
      </c>
      <c r="AW4" s="384" t="s">
        <v>718</v>
      </c>
      <c r="AX4" s="384" t="s">
        <v>719</v>
      </c>
      <c r="AY4" s="384" t="s">
        <v>716</v>
      </c>
      <c r="AZ4" s="384" t="s">
        <v>717</v>
      </c>
      <c r="BA4" s="384" t="s">
        <v>718</v>
      </c>
      <c r="BB4" s="384"/>
      <c r="BC4" s="384"/>
      <c r="BD4" s="384"/>
      <c r="BE4" s="384" t="s">
        <v>719</v>
      </c>
      <c r="BF4" s="384" t="s">
        <v>716</v>
      </c>
      <c r="BG4" s="384" t="s">
        <v>717</v>
      </c>
      <c r="BH4" s="384" t="s">
        <v>718</v>
      </c>
      <c r="BI4" s="384" t="s">
        <v>719</v>
      </c>
      <c r="BJ4" s="384" t="s">
        <v>716</v>
      </c>
      <c r="BK4" s="384" t="s">
        <v>717</v>
      </c>
      <c r="BL4" s="384" t="s">
        <v>718</v>
      </c>
      <c r="BM4" s="384" t="s">
        <v>719</v>
      </c>
      <c r="BN4" s="384" t="s">
        <v>716</v>
      </c>
      <c r="BO4" s="384" t="s">
        <v>717</v>
      </c>
      <c r="BP4" s="384" t="s">
        <v>718</v>
      </c>
      <c r="BQ4" s="384" t="s">
        <v>719</v>
      </c>
      <c r="BR4" s="384" t="s">
        <v>716</v>
      </c>
      <c r="BS4" s="384" t="s">
        <v>717</v>
      </c>
      <c r="BT4" s="384" t="s">
        <v>718</v>
      </c>
      <c r="BU4" s="384" t="s">
        <v>719</v>
      </c>
      <c r="BV4" s="385" t="s">
        <v>716</v>
      </c>
      <c r="BW4" s="385" t="s">
        <v>717</v>
      </c>
      <c r="BX4" s="385" t="s">
        <v>718</v>
      </c>
      <c r="BY4" s="385" t="s">
        <v>719</v>
      </c>
      <c r="BZ4" s="385" t="s">
        <v>716</v>
      </c>
      <c r="CA4" s="385" t="s">
        <v>717</v>
      </c>
      <c r="CB4" s="385" t="s">
        <v>718</v>
      </c>
      <c r="CC4" s="385" t="s">
        <v>719</v>
      </c>
    </row>
    <row r="5" spans="1:82" ht="15" hidden="1" customHeight="1">
      <c r="A5" s="177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542"/>
      <c r="BW5" s="542"/>
      <c r="BX5" s="542"/>
      <c r="BY5" s="542"/>
      <c r="BZ5" s="542"/>
      <c r="CA5" s="542"/>
      <c r="CB5" s="542"/>
      <c r="CC5" s="542"/>
    </row>
    <row r="6" spans="1:82" ht="25.5" hidden="1" customHeight="1">
      <c r="A6" s="177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  <c r="BK6" s="386"/>
      <c r="BL6" s="386"/>
      <c r="BM6" s="386"/>
      <c r="BN6" s="386"/>
      <c r="BO6" s="386"/>
      <c r="BP6" s="386"/>
      <c r="BQ6" s="386"/>
      <c r="BR6" s="386"/>
      <c r="BS6" s="386"/>
      <c r="BT6" s="386"/>
      <c r="BU6" s="386"/>
      <c r="BV6" s="542"/>
      <c r="BW6" s="542"/>
      <c r="BX6" s="542"/>
      <c r="BY6" s="542"/>
      <c r="BZ6" s="542"/>
      <c r="CA6" s="542"/>
      <c r="CB6" s="542"/>
      <c r="CC6" s="542"/>
    </row>
    <row r="7" spans="1:82" ht="25.5" hidden="1" customHeight="1">
      <c r="A7" s="177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542"/>
      <c r="BW7" s="542"/>
      <c r="BX7" s="542"/>
      <c r="BY7" s="542"/>
      <c r="BZ7" s="542"/>
      <c r="CA7" s="542"/>
      <c r="CB7" s="542"/>
      <c r="CC7" s="542"/>
    </row>
    <row r="8" spans="1:82" ht="26.25" hidden="1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87"/>
      <c r="AL8" s="362"/>
      <c r="AM8" s="362"/>
      <c r="AN8" s="362"/>
      <c r="AO8" s="387"/>
      <c r="AP8" s="362"/>
      <c r="AQ8" s="362"/>
      <c r="AR8" s="362"/>
      <c r="AS8" s="387"/>
      <c r="AT8" s="362"/>
      <c r="AU8" s="362"/>
      <c r="AV8" s="362"/>
      <c r="AW8" s="387"/>
      <c r="AX8" s="362"/>
      <c r="AY8" s="362"/>
      <c r="AZ8" s="362"/>
      <c r="BA8" s="387"/>
      <c r="BB8" s="362"/>
      <c r="BC8" s="362"/>
      <c r="BD8" s="362"/>
      <c r="BE8" s="387"/>
      <c r="BF8" s="362"/>
      <c r="BG8" s="362"/>
      <c r="BH8" s="387"/>
      <c r="BI8" s="362"/>
      <c r="BJ8" s="362"/>
      <c r="BK8" s="362"/>
      <c r="BL8" s="387"/>
      <c r="BM8" s="362"/>
      <c r="BN8" s="362"/>
      <c r="BO8" s="362"/>
      <c r="BP8" s="387"/>
      <c r="BQ8" s="362"/>
      <c r="BR8" s="362"/>
      <c r="BS8" s="362"/>
      <c r="BT8" s="387"/>
      <c r="BU8" s="362"/>
      <c r="BV8" s="543"/>
      <c r="BW8" s="543"/>
      <c r="BX8" s="543"/>
      <c r="BY8" s="543"/>
      <c r="BZ8" s="543"/>
      <c r="CA8" s="543"/>
      <c r="CB8" s="543"/>
      <c r="CC8" s="543"/>
    </row>
    <row r="9" spans="1:82" ht="26.25" hidden="1" customHeight="1">
      <c r="A9" s="361"/>
      <c r="B9" s="177"/>
      <c r="C9" s="177"/>
      <c r="D9" s="177"/>
      <c r="E9" s="177"/>
      <c r="F9" s="177"/>
      <c r="G9" s="177"/>
      <c r="H9" s="177"/>
      <c r="I9" s="177"/>
      <c r="J9" s="177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87"/>
      <c r="AL9" s="362"/>
      <c r="AM9" s="362"/>
      <c r="AN9" s="362"/>
      <c r="AO9" s="387"/>
      <c r="AP9" s="362"/>
      <c r="AQ9" s="362"/>
      <c r="AR9" s="362"/>
      <c r="AS9" s="387"/>
      <c r="AT9" s="362"/>
      <c r="AU9" s="362"/>
      <c r="AV9" s="362"/>
      <c r="AW9" s="387"/>
      <c r="AX9" s="362"/>
      <c r="AY9" s="362"/>
      <c r="AZ9" s="362"/>
      <c r="BA9" s="387"/>
      <c r="BB9" s="362"/>
      <c r="BC9" s="362"/>
      <c r="BD9" s="362"/>
      <c r="BE9" s="387"/>
      <c r="BF9" s="362"/>
      <c r="BG9" s="362"/>
      <c r="BH9" s="387"/>
      <c r="BI9" s="362"/>
      <c r="BJ9" s="362"/>
      <c r="BK9" s="362"/>
      <c r="BL9" s="387"/>
      <c r="BM9" s="362"/>
      <c r="BN9" s="362"/>
      <c r="BO9" s="362"/>
      <c r="BP9" s="387"/>
      <c r="BQ9" s="362"/>
      <c r="BR9" s="362"/>
      <c r="BS9" s="362"/>
      <c r="BT9" s="387"/>
      <c r="BU9" s="362"/>
      <c r="BV9" s="543"/>
      <c r="BW9" s="543"/>
      <c r="BX9" s="543"/>
      <c r="BY9" s="543"/>
      <c r="BZ9" s="543"/>
      <c r="CA9" s="543"/>
      <c r="CB9" s="543"/>
      <c r="CC9" s="543"/>
    </row>
    <row r="10" spans="1:82" ht="65.25" customHeight="1">
      <c r="A10" s="363" t="s">
        <v>720</v>
      </c>
      <c r="B10" s="361"/>
      <c r="C10" s="364">
        <f>+C11+C16+C20+C24</f>
        <v>660557</v>
      </c>
      <c r="D10" s="361"/>
      <c r="E10" s="364">
        <f>+E11+E16+E20+E24</f>
        <v>290430</v>
      </c>
      <c r="F10" s="361">
        <v>100</v>
      </c>
      <c r="G10" s="364">
        <f>+G11+G16+G20+G24</f>
        <v>604172</v>
      </c>
      <c r="H10" s="361"/>
      <c r="I10" s="364">
        <f>+I11+I16+I20+I24</f>
        <v>264532</v>
      </c>
      <c r="J10" s="361">
        <v>100</v>
      </c>
      <c r="K10" s="364">
        <f>+K11+K16+K20+K24</f>
        <v>578747</v>
      </c>
      <c r="L10" s="365"/>
      <c r="M10" s="364">
        <f>+M11+M16+M20+M24</f>
        <v>221354</v>
      </c>
      <c r="N10" s="365">
        <v>100</v>
      </c>
      <c r="O10" s="364">
        <f>+O11+O16+O20+O24</f>
        <v>631651</v>
      </c>
      <c r="P10" s="365"/>
      <c r="Q10" s="364">
        <f>+Q11+Q16+Q20+Q24</f>
        <v>229746</v>
      </c>
      <c r="R10" s="365">
        <v>100</v>
      </c>
      <c r="S10" s="364">
        <f>+S11+S16+S20+S24</f>
        <v>602156</v>
      </c>
      <c r="T10" s="365"/>
      <c r="U10" s="364">
        <f>+U11+U16+U20+U24</f>
        <v>285862</v>
      </c>
      <c r="V10" s="365">
        <v>100</v>
      </c>
      <c r="W10" s="388">
        <f>+W11+W16+W20+W24</f>
        <v>520051</v>
      </c>
      <c r="X10" s="365"/>
      <c r="Y10" s="388">
        <f>+Y11+Y16+Y20+Y24</f>
        <v>300724</v>
      </c>
      <c r="Z10" s="365">
        <v>100</v>
      </c>
      <c r="AA10" s="388">
        <f>+AA11+AA16+AA20+AA24</f>
        <v>597250</v>
      </c>
      <c r="AB10" s="365"/>
      <c r="AC10" s="388">
        <f>+AC11+AC16+AC20+AC24</f>
        <v>342965</v>
      </c>
      <c r="AD10" s="365">
        <v>100</v>
      </c>
      <c r="AE10" s="388">
        <f>+AE11+AE16+AE20+AE24</f>
        <v>671131</v>
      </c>
      <c r="AF10" s="365"/>
      <c r="AG10" s="388">
        <f>+AG11+AG16+AG20+AG24</f>
        <v>423872.9</v>
      </c>
      <c r="AH10" s="365">
        <v>100</v>
      </c>
      <c r="AI10" s="388">
        <f>+AI11+AI16+AI20+AI24</f>
        <v>514722</v>
      </c>
      <c r="AJ10" s="365"/>
      <c r="AK10" s="389">
        <f>+AK11+AK16+AK20+AK24</f>
        <v>359720</v>
      </c>
      <c r="AL10" s="365">
        <v>100</v>
      </c>
      <c r="AM10" s="388">
        <f>+AM11+AM16+AM20+AM24</f>
        <v>353722</v>
      </c>
      <c r="AN10" s="365"/>
      <c r="AO10" s="389">
        <f>+AO11+AO16+AO20+AO24</f>
        <v>191915.9</v>
      </c>
      <c r="AP10" s="365">
        <v>100</v>
      </c>
      <c r="AQ10" s="388">
        <f>+AQ11+AQ16+AQ20+AQ24</f>
        <v>391213</v>
      </c>
      <c r="AR10" s="365"/>
      <c r="AS10" s="389">
        <f>+AS11+AS16+AS20+AS24</f>
        <v>193445</v>
      </c>
      <c r="AT10" s="365">
        <v>100</v>
      </c>
      <c r="AU10" s="388">
        <f>+AU11+AU16+AU20+AU24</f>
        <v>357544.0394587359</v>
      </c>
      <c r="AV10" s="365"/>
      <c r="AW10" s="389">
        <f>+AW11+AW16+AW20+AW24</f>
        <v>173013.93432</v>
      </c>
      <c r="AX10" s="365">
        <v>100</v>
      </c>
      <c r="AY10" s="388">
        <f>+AY11+AY16+AY20+AY24</f>
        <v>383033.57723798032</v>
      </c>
      <c r="AZ10" s="365"/>
      <c r="BA10" s="389">
        <f>+BA11+BA16+BA20+BA24</f>
        <v>204424.65</v>
      </c>
      <c r="BB10" s="365"/>
      <c r="BC10" s="388"/>
      <c r="BD10" s="365"/>
      <c r="BE10" s="389">
        <v>100</v>
      </c>
      <c r="BF10" s="388">
        <f>+BF11+BF16+BF20+BF24</f>
        <v>372790</v>
      </c>
      <c r="BG10" s="365"/>
      <c r="BH10" s="389">
        <f>+BH11+BH16+BH20+BH24</f>
        <v>210393.89999999997</v>
      </c>
      <c r="BI10" s="365">
        <v>100</v>
      </c>
      <c r="BJ10" s="388">
        <f>+BJ11+BJ16+BJ20+BJ24</f>
        <v>369120</v>
      </c>
      <c r="BK10" s="365"/>
      <c r="BL10" s="389">
        <f>+BL11+BL16+BL20+BL24</f>
        <v>201788.37604</v>
      </c>
      <c r="BM10" s="365">
        <v>100</v>
      </c>
      <c r="BN10" s="388">
        <f>+BN11+BN16+BN20+BN24</f>
        <v>367227</v>
      </c>
      <c r="BO10" s="365"/>
      <c r="BP10" s="389">
        <f>+BP11+BP16+BP20+BP24</f>
        <v>168674.3</v>
      </c>
      <c r="BQ10" s="365">
        <v>100</v>
      </c>
      <c r="BR10" s="388">
        <f>+BR11+BR16+BR20+BR24</f>
        <v>415380</v>
      </c>
      <c r="BS10" s="365"/>
      <c r="BT10" s="389">
        <f>+BT11+BT16+BT20+BT24</f>
        <v>229285.4</v>
      </c>
      <c r="BU10" s="365">
        <v>100</v>
      </c>
      <c r="BV10" s="388">
        <f>+BV11+BV16+BV20+BV24</f>
        <v>400061</v>
      </c>
      <c r="BW10" s="365"/>
      <c r="BX10" s="389">
        <f>+BX11+BX16+BX20+BX24</f>
        <v>249771.49999999997</v>
      </c>
      <c r="BY10" s="365">
        <v>100</v>
      </c>
      <c r="BZ10" s="388">
        <f>+BZ11+BZ16+BZ20+BZ24</f>
        <v>374296</v>
      </c>
      <c r="CA10" s="365"/>
      <c r="CB10" s="389">
        <f>+CB11+CB16+CB20+CB24</f>
        <v>257184.40000000002</v>
      </c>
      <c r="CC10" s="365">
        <v>100</v>
      </c>
    </row>
    <row r="11" spans="1:82" ht="42.75" customHeight="1">
      <c r="A11" s="366" t="s">
        <v>721</v>
      </c>
      <c r="B11" s="367" t="s">
        <v>722</v>
      </c>
      <c r="C11" s="368">
        <f>SUM(C12:C15)</f>
        <v>563177</v>
      </c>
      <c r="D11" s="369">
        <f>+(E11/C11)*1000</f>
        <v>312.25529451664397</v>
      </c>
      <c r="E11" s="368">
        <f>SUM(E12:E15)</f>
        <v>175855</v>
      </c>
      <c r="F11" s="370">
        <f>+(E11/E10)*100</f>
        <v>60.549874324277795</v>
      </c>
      <c r="G11" s="371">
        <v>521272</v>
      </c>
      <c r="H11" s="369">
        <f>+(I11/G11)*1000</f>
        <v>320.57160177412175</v>
      </c>
      <c r="I11" s="371">
        <v>167105</v>
      </c>
      <c r="J11" s="370">
        <f>+(I11/I10)*100</f>
        <v>63.170051260339008</v>
      </c>
      <c r="K11" s="372">
        <v>500397</v>
      </c>
      <c r="L11" s="372">
        <f t="shared" ref="L11:L27" si="0">+(M11/K11)*1000</f>
        <v>285.721137416891</v>
      </c>
      <c r="M11" s="372">
        <v>142974</v>
      </c>
      <c r="N11" s="370">
        <f>+(M11/M10)*100</f>
        <v>64.590655691787816</v>
      </c>
      <c r="O11" s="372">
        <v>549564</v>
      </c>
      <c r="P11" s="372">
        <f t="shared" ref="P11:P27" si="1">+(Q11/O11)*1000</f>
        <v>260.45738076002067</v>
      </c>
      <c r="Q11" s="372">
        <v>143138</v>
      </c>
      <c r="R11" s="373">
        <f>+(Q11/Q10)*100</f>
        <v>62.302716913460955</v>
      </c>
      <c r="S11" s="372">
        <v>520455</v>
      </c>
      <c r="T11" s="372">
        <f t="shared" ref="T11:T27" si="2">+(U11/S11)*1000</f>
        <v>277.94333804075285</v>
      </c>
      <c r="U11" s="372">
        <v>144657</v>
      </c>
      <c r="V11" s="370">
        <f>+(U11/U10)*100</f>
        <v>50.603787841685843</v>
      </c>
      <c r="W11" s="372">
        <v>430061</v>
      </c>
      <c r="X11" s="390">
        <f>+(Y11/W11)*1000</f>
        <v>306.8820469654305</v>
      </c>
      <c r="Y11" s="372">
        <v>131978</v>
      </c>
      <c r="Z11" s="370">
        <f>+(Y11/Y10)*100</f>
        <v>43.886753302031103</v>
      </c>
      <c r="AA11" s="372">
        <v>499938</v>
      </c>
      <c r="AB11" s="369">
        <f>+(AC11/AA11)*1000</f>
        <v>343.40858266425039</v>
      </c>
      <c r="AC11" s="372">
        <v>171683</v>
      </c>
      <c r="AD11" s="370">
        <f>+(AC11/AC10)*100</f>
        <v>50.058460775880917</v>
      </c>
      <c r="AE11" s="388">
        <f>SUM(AE12:AE15)</f>
        <v>590156</v>
      </c>
      <c r="AF11" s="388">
        <f>+(AG11/AE11)*1000</f>
        <v>345.3103925063881</v>
      </c>
      <c r="AG11" s="364">
        <f>SUM(AG12:AG15)</f>
        <v>203787</v>
      </c>
      <c r="AH11" s="370">
        <f>+(AG11/AG10)*100</f>
        <v>48.077383574179898</v>
      </c>
      <c r="AI11" s="388">
        <f>SUM(AI12:AI15)</f>
        <v>425911</v>
      </c>
      <c r="AJ11" s="391">
        <f>AK11/AI11*1000</f>
        <v>333.87491752971863</v>
      </c>
      <c r="AK11" s="392">
        <f>SUM(AK12:AK15)</f>
        <v>142201</v>
      </c>
      <c r="AL11" s="370">
        <f>+(AK11/AK10)*100</f>
        <v>39.531024129878794</v>
      </c>
      <c r="AM11" s="388">
        <f>SUM(AM12:AM15)</f>
        <v>309765</v>
      </c>
      <c r="AN11" s="391">
        <f>AO11/AM11*1000</f>
        <v>289.28058366826463</v>
      </c>
      <c r="AO11" s="392">
        <f>SUM(AO12:AO15)</f>
        <v>89609</v>
      </c>
      <c r="AP11" s="370">
        <f>+(AO11/AO10)*100</f>
        <v>46.691806150506551</v>
      </c>
      <c r="AQ11" s="388">
        <f>SUM(AQ12:AQ15)</f>
        <v>332765</v>
      </c>
      <c r="AR11" s="391"/>
      <c r="AS11" s="392">
        <f>SUM(AS12:AS15)</f>
        <v>89569</v>
      </c>
      <c r="AT11" s="370">
        <f>+(AS11/AS10)*100</f>
        <v>46.302049678203105</v>
      </c>
      <c r="AU11" s="388">
        <f>SUM(AU12:AU15)</f>
        <v>300191.63605873589</v>
      </c>
      <c r="AV11" s="391"/>
      <c r="AW11" s="392">
        <f>SUM(AW12:AW15)</f>
        <v>88753.307000000001</v>
      </c>
      <c r="AX11" s="370">
        <f>+(AW11/AW10)*100</f>
        <v>51.298357758771765</v>
      </c>
      <c r="AY11" s="388">
        <f>SUM(AY12:AY15)</f>
        <v>327295.63997600001</v>
      </c>
      <c r="AZ11" s="391"/>
      <c r="BA11" s="392">
        <f>SUM(BA12:BA15)</f>
        <v>99178.15</v>
      </c>
      <c r="BB11" s="370"/>
      <c r="BC11" s="388"/>
      <c r="BD11" s="391"/>
      <c r="BE11" s="392">
        <f>+(BA11/BA10)*100</f>
        <v>48.515748956889496</v>
      </c>
      <c r="BF11" s="388">
        <f>SUM(BF12:BF15)</f>
        <v>312908</v>
      </c>
      <c r="BG11" s="391"/>
      <c r="BH11" s="392">
        <f>SUM(BH12:BH15)</f>
        <v>96947.4</v>
      </c>
      <c r="BI11" s="370">
        <f>+(BH11/BH10)*100</f>
        <v>46.078997537476141</v>
      </c>
      <c r="BJ11" s="388">
        <f>SUM(BJ12:BJ15)</f>
        <v>315107</v>
      </c>
      <c r="BK11" s="391"/>
      <c r="BL11" s="392">
        <f>SUM(BL12:BL15)</f>
        <v>93499.700000000012</v>
      </c>
      <c r="BM11" s="370">
        <f>+(BL11/BL10)*100</f>
        <v>46.335523301632499</v>
      </c>
      <c r="BN11" s="545">
        <f>SUM(BN12:BN15)</f>
        <v>333731</v>
      </c>
      <c r="BO11" s="546">
        <f t="shared" ref="BO11:BO16" si="3">IF(BN11&lt;&gt;0,BP11/BN11*1000,0)</f>
        <v>303.01230631856197</v>
      </c>
      <c r="BP11" s="546">
        <f>SUM(BP12:BP15)</f>
        <v>101124.6</v>
      </c>
      <c r="BQ11" s="370">
        <f>+(BP11/BP10)*100</f>
        <v>59.952583173607366</v>
      </c>
      <c r="BR11" s="545">
        <f>SUM(BR12:BR15)</f>
        <v>363987</v>
      </c>
      <c r="BS11" s="546">
        <f t="shared" ref="BS11:BS16" si="4">IF(BR11&lt;&gt;0,BT11/BR11*1000,0)</f>
        <v>364.06080436938686</v>
      </c>
      <c r="BT11" s="546">
        <f>SUM(BT12:BT15)</f>
        <v>132513.40000000002</v>
      </c>
      <c r="BU11" s="370">
        <f>+(BT11/BT10)*100</f>
        <v>57.794085449836764</v>
      </c>
      <c r="BV11" s="545">
        <f>SUM(BV12:BV15)</f>
        <v>350946</v>
      </c>
      <c r="BW11" s="546">
        <f t="shared" ref="BW11:BW16" si="5">IF(BV11&lt;&gt;0,BX11/BV11*1000,0)</f>
        <v>368.22474112826472</v>
      </c>
      <c r="BX11" s="546">
        <f>SUM(BX12:BX15)</f>
        <v>129226.99999999999</v>
      </c>
      <c r="BY11" s="370">
        <f>+(BX11/BX10)*100</f>
        <v>51.738088612992271</v>
      </c>
      <c r="BZ11" s="545">
        <f>SUM(BZ12:BZ15)</f>
        <v>331862</v>
      </c>
      <c r="CA11" s="546">
        <f t="shared" ref="CA11:CA16" si="6">IF(BZ11&lt;&gt;0,CB11/BZ11*1000,0)</f>
        <v>361.27426460396197</v>
      </c>
      <c r="CB11" s="546">
        <f>SUM(CB12:CB15)</f>
        <v>119893.20000000001</v>
      </c>
      <c r="CC11" s="370">
        <f>+(CB11/CB10)*100</f>
        <v>46.617602000743439</v>
      </c>
      <c r="CD11" s="544"/>
    </row>
    <row r="12" spans="1:82">
      <c r="A12" s="374" t="s">
        <v>723</v>
      </c>
      <c r="B12" s="367" t="s">
        <v>722</v>
      </c>
      <c r="C12" s="375">
        <v>354870</v>
      </c>
      <c r="D12" s="376">
        <f t="shared" ref="D12:D27" si="7">+(E12/C12)*1000</f>
        <v>402.05427339589147</v>
      </c>
      <c r="E12" s="375">
        <v>142677</v>
      </c>
      <c r="F12" s="367"/>
      <c r="G12" s="375">
        <v>318917</v>
      </c>
      <c r="H12" s="369">
        <f t="shared" ref="H12:H27" si="8">+(I12/G12)*1000</f>
        <v>414.76936005292913</v>
      </c>
      <c r="I12" s="375">
        <v>132277</v>
      </c>
      <c r="J12" s="367"/>
      <c r="K12" s="375">
        <v>320845</v>
      </c>
      <c r="L12" s="375">
        <f t="shared" si="0"/>
        <v>358.16983278530131</v>
      </c>
      <c r="M12" s="375">
        <v>114917</v>
      </c>
      <c r="N12" s="367"/>
      <c r="O12" s="375">
        <v>319874</v>
      </c>
      <c r="P12" s="375">
        <f t="shared" si="1"/>
        <v>349.09057941564492</v>
      </c>
      <c r="Q12" s="375">
        <v>111665</v>
      </c>
      <c r="R12" s="375"/>
      <c r="S12" s="375">
        <v>317978</v>
      </c>
      <c r="T12" s="375">
        <f t="shared" si="2"/>
        <v>368.12609677399064</v>
      </c>
      <c r="U12" s="375">
        <v>117056</v>
      </c>
      <c r="V12" s="367"/>
      <c r="W12" s="375">
        <v>242377</v>
      </c>
      <c r="X12" s="390">
        <f>+(Y12/W12)*1000</f>
        <v>421.97898315434219</v>
      </c>
      <c r="Y12" s="375">
        <v>102278</v>
      </c>
      <c r="Z12" s="367"/>
      <c r="AA12" s="375">
        <v>314010</v>
      </c>
      <c r="AB12" s="369">
        <f>+(AC12/AA12)*1000</f>
        <v>451.70854431387534</v>
      </c>
      <c r="AC12" s="375">
        <v>141841</v>
      </c>
      <c r="AD12" s="367"/>
      <c r="AE12" s="391">
        <v>386392</v>
      </c>
      <c r="AF12" s="393">
        <f>+(AG12/AE12)*1000</f>
        <v>454.55651255719579</v>
      </c>
      <c r="AG12" s="391">
        <v>175637</v>
      </c>
      <c r="AH12" s="394"/>
      <c r="AI12" s="391">
        <v>261376</v>
      </c>
      <c r="AJ12" s="391">
        <f>AK12/AI12*1000</f>
        <v>447.3784892262488</v>
      </c>
      <c r="AK12" s="395">
        <v>116934</v>
      </c>
      <c r="AL12" s="394"/>
      <c r="AM12" s="391">
        <v>144927</v>
      </c>
      <c r="AN12" s="391">
        <f>AO12/AM12*1000</f>
        <v>457.33369213466091</v>
      </c>
      <c r="AO12" s="395">
        <v>66280</v>
      </c>
      <c r="AP12" s="394"/>
      <c r="AQ12" s="391">
        <v>197121</v>
      </c>
      <c r="AR12" s="391">
        <f>AS12/AQ12*1000</f>
        <v>359.58624398212265</v>
      </c>
      <c r="AS12" s="395">
        <v>70882</v>
      </c>
      <c r="AT12" s="394"/>
      <c r="AU12" s="391">
        <v>155868</v>
      </c>
      <c r="AV12" s="391">
        <f>AW12/AU12*1000</f>
        <v>414.54307490953886</v>
      </c>
      <c r="AW12" s="395">
        <v>64614</v>
      </c>
      <c r="AX12" s="394"/>
      <c r="AY12" s="391">
        <v>179421</v>
      </c>
      <c r="AZ12" s="391">
        <f>BA12/AY12*1000</f>
        <v>412.66852821018716</v>
      </c>
      <c r="BA12" s="395">
        <v>74041.399999999994</v>
      </c>
      <c r="BB12" s="394"/>
      <c r="BC12" s="391"/>
      <c r="BD12" s="391"/>
      <c r="BE12" s="395"/>
      <c r="BF12" s="391">
        <v>179228</v>
      </c>
      <c r="BG12" s="391">
        <f>BH12/BF12*1000</f>
        <v>406.66469524851027</v>
      </c>
      <c r="BH12" s="395">
        <v>72885.7</v>
      </c>
      <c r="BI12" s="394"/>
      <c r="BJ12" s="391">
        <v>177429</v>
      </c>
      <c r="BK12" s="391">
        <f>BL12/BJ12*1000</f>
        <v>413.97742195469738</v>
      </c>
      <c r="BL12" s="395">
        <v>73451.600000000006</v>
      </c>
      <c r="BM12" s="394"/>
      <c r="BN12" s="547">
        <v>178600</v>
      </c>
      <c r="BO12" s="548">
        <f t="shared" si="3"/>
        <v>416.17189249720047</v>
      </c>
      <c r="BP12" s="548">
        <v>74328.3</v>
      </c>
      <c r="BQ12" s="394"/>
      <c r="BR12" s="547">
        <v>242476</v>
      </c>
      <c r="BS12" s="548">
        <f t="shared" si="4"/>
        <v>432.29597980831096</v>
      </c>
      <c r="BT12" s="548">
        <v>104821.40000000001</v>
      </c>
      <c r="BU12" s="394"/>
      <c r="BV12" s="547">
        <v>238984</v>
      </c>
      <c r="BW12" s="548">
        <f t="shared" si="5"/>
        <v>410.04920831520093</v>
      </c>
      <c r="BX12" s="548">
        <v>97995.199999999983</v>
      </c>
      <c r="BY12" s="394"/>
      <c r="BZ12" s="547">
        <v>211322</v>
      </c>
      <c r="CA12" s="548">
        <f t="shared" si="6"/>
        <v>401.50339292643463</v>
      </c>
      <c r="CB12" s="548">
        <v>84846.500000000015</v>
      </c>
      <c r="CC12" s="394"/>
    </row>
    <row r="13" spans="1:82">
      <c r="A13" s="377" t="s">
        <v>724</v>
      </c>
      <c r="B13" s="378" t="s">
        <v>722</v>
      </c>
      <c r="C13" s="379">
        <v>35914</v>
      </c>
      <c r="D13" s="376">
        <f t="shared" si="7"/>
        <v>539.9565629002617</v>
      </c>
      <c r="E13" s="379">
        <v>19392</v>
      </c>
      <c r="F13" s="378"/>
      <c r="G13" s="379">
        <v>34836</v>
      </c>
      <c r="H13" s="369">
        <f t="shared" si="8"/>
        <v>580.60626937650704</v>
      </c>
      <c r="I13" s="379">
        <v>20226</v>
      </c>
      <c r="J13" s="378"/>
      <c r="K13" s="379">
        <v>25652</v>
      </c>
      <c r="L13" s="375">
        <f t="shared" si="0"/>
        <v>525.49508810229213</v>
      </c>
      <c r="M13" s="379">
        <v>13480</v>
      </c>
      <c r="N13" s="378"/>
      <c r="O13" s="379">
        <v>32571</v>
      </c>
      <c r="P13" s="375">
        <f t="shared" si="1"/>
        <v>432.96183721715636</v>
      </c>
      <c r="Q13" s="379">
        <v>14102</v>
      </c>
      <c r="R13" s="379"/>
      <c r="S13" s="379">
        <v>30976</v>
      </c>
      <c r="T13" s="375">
        <f t="shared" si="2"/>
        <v>400.85872933884298</v>
      </c>
      <c r="U13" s="379">
        <v>12417</v>
      </c>
      <c r="V13" s="378"/>
      <c r="W13" s="379">
        <v>34218</v>
      </c>
      <c r="X13" s="390">
        <f>+(Y13/W13)*1000</f>
        <v>460.31328540534224</v>
      </c>
      <c r="Y13" s="379">
        <v>15751</v>
      </c>
      <c r="Z13" s="378"/>
      <c r="AA13" s="379">
        <v>35490</v>
      </c>
      <c r="AB13" s="369">
        <f>+(AC13/AA13)*1000</f>
        <v>452.18371372217524</v>
      </c>
      <c r="AC13" s="379">
        <v>16048</v>
      </c>
      <c r="AD13" s="378"/>
      <c r="AE13" s="391">
        <v>32297</v>
      </c>
      <c r="AF13" s="393">
        <f>+(AG13/AE13)*1000</f>
        <v>446.26435891878504</v>
      </c>
      <c r="AG13" s="391">
        <v>14413</v>
      </c>
      <c r="AH13" s="394"/>
      <c r="AI13" s="391">
        <v>31545</v>
      </c>
      <c r="AJ13" s="395">
        <f>AK13/AI13*1000</f>
        <v>464.98652718338877</v>
      </c>
      <c r="AK13" s="395">
        <v>14668</v>
      </c>
      <c r="AL13" s="394"/>
      <c r="AM13" s="391">
        <v>28623</v>
      </c>
      <c r="AN13" s="395">
        <f>AO13/AM13*1000</f>
        <v>496.83820703629948</v>
      </c>
      <c r="AO13" s="395">
        <v>14221</v>
      </c>
      <c r="AP13" s="394"/>
      <c r="AQ13" s="391">
        <v>27699</v>
      </c>
      <c r="AR13" s="395">
        <f>AS13/AQ13*1000</f>
        <v>453.26546084696201</v>
      </c>
      <c r="AS13" s="395">
        <v>12555</v>
      </c>
      <c r="AT13" s="394"/>
      <c r="AU13" s="391">
        <v>31515.338459999999</v>
      </c>
      <c r="AV13" s="395">
        <f>AW13/AU13*1000</f>
        <v>493.85181186469163</v>
      </c>
      <c r="AW13" s="395">
        <v>15563.906999999999</v>
      </c>
      <c r="AX13" s="394"/>
      <c r="AY13" s="391">
        <v>28136.544380000003</v>
      </c>
      <c r="AZ13" s="395">
        <f>BA13/AY13*1000</f>
        <v>504.1006389570004</v>
      </c>
      <c r="BA13" s="395">
        <v>14183.65</v>
      </c>
      <c r="BB13" s="394"/>
      <c r="BC13" s="391"/>
      <c r="BD13" s="395"/>
      <c r="BE13" s="395"/>
      <c r="BF13" s="391">
        <v>35770</v>
      </c>
      <c r="BG13" s="395">
        <f>BH13/BF13*1000</f>
        <v>425.76740285155165</v>
      </c>
      <c r="BH13" s="395">
        <v>15229.7</v>
      </c>
      <c r="BI13" s="394"/>
      <c r="BJ13" s="391">
        <v>24299</v>
      </c>
      <c r="BK13" s="395">
        <f>BL13/BJ13*1000</f>
        <v>441.22391867978104</v>
      </c>
      <c r="BL13" s="395">
        <v>10721.3</v>
      </c>
      <c r="BM13" s="394"/>
      <c r="BN13" s="547">
        <v>31627</v>
      </c>
      <c r="BO13" s="548">
        <f t="shared" si="3"/>
        <v>511.18032061213523</v>
      </c>
      <c r="BP13" s="548">
        <v>16167.1</v>
      </c>
      <c r="BQ13" s="394"/>
      <c r="BR13" s="547">
        <v>30410</v>
      </c>
      <c r="BS13" s="548">
        <f t="shared" si="4"/>
        <v>551.36468267017426</v>
      </c>
      <c r="BT13" s="548">
        <v>16767</v>
      </c>
      <c r="BU13" s="394"/>
      <c r="BV13" s="547">
        <v>35451</v>
      </c>
      <c r="BW13" s="548">
        <f t="shared" si="5"/>
        <v>563.78381427886382</v>
      </c>
      <c r="BX13" s="548">
        <v>19986.7</v>
      </c>
      <c r="BY13" s="394"/>
      <c r="BZ13" s="547">
        <v>34163</v>
      </c>
      <c r="CA13" s="548">
        <f t="shared" si="6"/>
        <v>654.26338436319998</v>
      </c>
      <c r="CB13" s="548">
        <v>22351.600000000002</v>
      </c>
      <c r="CC13" s="394"/>
    </row>
    <row r="14" spans="1:82">
      <c r="A14" s="374" t="s">
        <v>725</v>
      </c>
      <c r="B14" s="367" t="s">
        <v>722</v>
      </c>
      <c r="C14" s="375">
        <v>140456</v>
      </c>
      <c r="D14" s="376">
        <f t="shared" si="7"/>
        <v>62.090619126274419</v>
      </c>
      <c r="E14" s="375">
        <v>8721</v>
      </c>
      <c r="F14" s="367"/>
      <c r="G14" s="375">
        <v>150243</v>
      </c>
      <c r="H14" s="369">
        <f t="shared" si="8"/>
        <v>74.718955292426273</v>
      </c>
      <c r="I14" s="375">
        <v>11226</v>
      </c>
      <c r="J14" s="367"/>
      <c r="K14" s="375">
        <v>132024</v>
      </c>
      <c r="L14" s="375">
        <f t="shared" si="0"/>
        <v>79.849118342119624</v>
      </c>
      <c r="M14" s="375">
        <v>10542</v>
      </c>
      <c r="N14" s="367"/>
      <c r="O14" s="375">
        <v>182240</v>
      </c>
      <c r="P14" s="375">
        <f t="shared" si="1"/>
        <v>80.344600526777867</v>
      </c>
      <c r="Q14" s="375">
        <v>14642</v>
      </c>
      <c r="R14" s="375"/>
      <c r="S14" s="375">
        <v>148017</v>
      </c>
      <c r="T14" s="375">
        <f t="shared" si="2"/>
        <v>73.471290459879611</v>
      </c>
      <c r="U14" s="375">
        <v>10875</v>
      </c>
      <c r="V14" s="367"/>
      <c r="W14" s="375">
        <v>134194</v>
      </c>
      <c r="X14" s="390">
        <f>+(Y14/W14)*1000</f>
        <v>77.60406575554795</v>
      </c>
      <c r="Y14" s="375">
        <v>10414</v>
      </c>
      <c r="Z14" s="367"/>
      <c r="AA14" s="375">
        <v>142109</v>
      </c>
      <c r="AB14" s="369">
        <f>+(AC14/AA14)*1000</f>
        <v>86.321063409073318</v>
      </c>
      <c r="AC14" s="375">
        <v>12267</v>
      </c>
      <c r="AD14" s="367"/>
      <c r="AE14" s="391">
        <v>171458</v>
      </c>
      <c r="AF14" s="393">
        <f>+(AG14/AE14)*1000</f>
        <v>80.06625529284139</v>
      </c>
      <c r="AG14" s="391">
        <v>13728</v>
      </c>
      <c r="AH14" s="394"/>
      <c r="AI14" s="391">
        <v>132990</v>
      </c>
      <c r="AJ14" s="391">
        <f>AK14/AI14*1000</f>
        <v>79.697721633205504</v>
      </c>
      <c r="AK14" s="395">
        <v>10599</v>
      </c>
      <c r="AL14" s="394"/>
      <c r="AM14" s="391">
        <v>136215</v>
      </c>
      <c r="AN14" s="391">
        <f>AO14/AM14*1000</f>
        <v>66.864882722167167</v>
      </c>
      <c r="AO14" s="395">
        <v>9108</v>
      </c>
      <c r="AP14" s="394"/>
      <c r="AQ14" s="391">
        <v>107936</v>
      </c>
      <c r="AR14" s="391">
        <f>AS14/AQ14*1000</f>
        <v>56.700266824785061</v>
      </c>
      <c r="AS14" s="395">
        <v>6120</v>
      </c>
      <c r="AT14" s="394"/>
      <c r="AU14" s="391">
        <v>112808.2975987359</v>
      </c>
      <c r="AV14" s="391">
        <f>AW14/AU14*1000</f>
        <v>76.017457780482403</v>
      </c>
      <c r="AW14" s="395">
        <v>8575.4</v>
      </c>
      <c r="AX14" s="394"/>
      <c r="AY14" s="391">
        <v>119738.095596</v>
      </c>
      <c r="AZ14" s="391">
        <f>BA14/AY14*1000</f>
        <v>91.475481929795308</v>
      </c>
      <c r="BA14" s="395">
        <v>10953.1</v>
      </c>
      <c r="BB14" s="394"/>
      <c r="BC14" s="391"/>
      <c r="BD14" s="391"/>
      <c r="BE14" s="395"/>
      <c r="BF14" s="391">
        <v>97910</v>
      </c>
      <c r="BG14" s="391">
        <f>BH14/BF14*1000</f>
        <v>90.205290572975173</v>
      </c>
      <c r="BH14" s="395">
        <v>8832</v>
      </c>
      <c r="BI14" s="394"/>
      <c r="BJ14" s="391">
        <v>113379</v>
      </c>
      <c r="BK14" s="391">
        <f>BL14/BJ14*1000</f>
        <v>82.262147311230464</v>
      </c>
      <c r="BL14" s="395">
        <v>9326.7999999999993</v>
      </c>
      <c r="BM14" s="394"/>
      <c r="BN14" s="547">
        <v>123504</v>
      </c>
      <c r="BO14" s="548">
        <f t="shared" si="3"/>
        <v>86.063609275812937</v>
      </c>
      <c r="BP14" s="548">
        <v>10629.2</v>
      </c>
      <c r="BQ14" s="394"/>
      <c r="BR14" s="547">
        <v>91101</v>
      </c>
      <c r="BS14" s="548">
        <f t="shared" si="4"/>
        <v>119.92184498523618</v>
      </c>
      <c r="BT14" s="548">
        <v>10925.000000000002</v>
      </c>
      <c r="BU14" s="394"/>
      <c r="BV14" s="547">
        <v>76511</v>
      </c>
      <c r="BW14" s="548">
        <f t="shared" si="5"/>
        <v>146.97363777757448</v>
      </c>
      <c r="BX14" s="548">
        <v>11245.1</v>
      </c>
      <c r="BY14" s="394"/>
      <c r="BZ14" s="547">
        <v>86377</v>
      </c>
      <c r="CA14" s="548">
        <f t="shared" si="6"/>
        <v>146.97315257533833</v>
      </c>
      <c r="CB14" s="548">
        <v>12695.099999999999</v>
      </c>
      <c r="CC14" s="394"/>
    </row>
    <row r="15" spans="1:82">
      <c r="A15" s="380" t="s">
        <v>726</v>
      </c>
      <c r="B15" s="381" t="s">
        <v>722</v>
      </c>
      <c r="C15" s="375">
        <v>31937</v>
      </c>
      <c r="D15" s="376">
        <f t="shared" si="7"/>
        <v>158.5934809155525</v>
      </c>
      <c r="E15" s="375">
        <v>5065</v>
      </c>
      <c r="F15" s="381"/>
      <c r="G15" s="375">
        <v>16692</v>
      </c>
      <c r="H15" s="369">
        <f t="shared" si="8"/>
        <v>183.3213515456506</v>
      </c>
      <c r="I15" s="375">
        <v>3060</v>
      </c>
      <c r="J15" s="381"/>
      <c r="K15" s="375">
        <v>21804</v>
      </c>
      <c r="L15" s="375">
        <f t="shared" si="0"/>
        <v>183.36085121995964</v>
      </c>
      <c r="M15" s="375">
        <v>3998</v>
      </c>
      <c r="N15" s="381"/>
      <c r="O15" s="375">
        <v>14879</v>
      </c>
      <c r="P15" s="375">
        <f t="shared" si="1"/>
        <v>183.41286376772635</v>
      </c>
      <c r="Q15" s="375">
        <v>2729</v>
      </c>
      <c r="R15" s="375"/>
      <c r="S15" s="375">
        <v>23484</v>
      </c>
      <c r="T15" s="375">
        <f t="shared" si="2"/>
        <v>183.48662919434508</v>
      </c>
      <c r="U15" s="375">
        <v>4309</v>
      </c>
      <c r="V15" s="381"/>
      <c r="W15" s="375" t="s">
        <v>727</v>
      </c>
      <c r="X15" s="381"/>
      <c r="Y15" s="375" t="s">
        <v>727</v>
      </c>
      <c r="Z15" s="381"/>
      <c r="AA15" s="375" t="s">
        <v>727</v>
      </c>
      <c r="AB15" s="381"/>
      <c r="AC15" s="362"/>
      <c r="AD15" s="381"/>
      <c r="AE15" s="391">
        <v>9</v>
      </c>
      <c r="AF15" s="391">
        <f>AG15/AE15*1000</f>
        <v>1000</v>
      </c>
      <c r="AG15" s="391">
        <v>9</v>
      </c>
      <c r="AH15" s="394"/>
      <c r="AI15" s="391">
        <v>0</v>
      </c>
      <c r="AJ15" s="391">
        <v>0</v>
      </c>
      <c r="AK15" s="395">
        <v>0</v>
      </c>
      <c r="AL15" s="394"/>
      <c r="AM15" s="391">
        <v>0</v>
      </c>
      <c r="AN15" s="391">
        <v>0</v>
      </c>
      <c r="AO15" s="395">
        <v>0</v>
      </c>
      <c r="AP15" s="394"/>
      <c r="AQ15" s="391">
        <v>9</v>
      </c>
      <c r="AR15" s="391">
        <f>AS15/AQ15*1000</f>
        <v>1333.3333333333333</v>
      </c>
      <c r="AS15" s="395">
        <v>12</v>
      </c>
      <c r="AT15" s="394"/>
      <c r="AU15" s="391">
        <v>0</v>
      </c>
      <c r="AV15" s="391">
        <v>0</v>
      </c>
      <c r="AW15" s="395">
        <v>0</v>
      </c>
      <c r="AX15" s="394"/>
      <c r="AY15" s="391">
        <v>0</v>
      </c>
      <c r="AZ15" s="391">
        <v>0</v>
      </c>
      <c r="BA15" s="395">
        <v>0</v>
      </c>
      <c r="BB15" s="394"/>
      <c r="BC15" s="391"/>
      <c r="BD15" s="391"/>
      <c r="BE15" s="395"/>
      <c r="BF15" s="391">
        <v>0</v>
      </c>
      <c r="BG15" s="391">
        <v>0</v>
      </c>
      <c r="BH15" s="395">
        <v>0</v>
      </c>
      <c r="BI15" s="394"/>
      <c r="BJ15" s="391">
        <v>0</v>
      </c>
      <c r="BK15" s="391">
        <v>0</v>
      </c>
      <c r="BL15" s="395">
        <v>0</v>
      </c>
      <c r="BM15" s="394"/>
      <c r="BN15" s="547">
        <v>0</v>
      </c>
      <c r="BO15" s="547">
        <f t="shared" si="3"/>
        <v>0</v>
      </c>
      <c r="BP15" s="548">
        <v>0</v>
      </c>
      <c r="BQ15" s="394"/>
      <c r="BR15" s="547">
        <v>0</v>
      </c>
      <c r="BS15" s="547">
        <f t="shared" si="4"/>
        <v>0</v>
      </c>
      <c r="BT15" s="548">
        <v>0</v>
      </c>
      <c r="BU15" s="394"/>
      <c r="BV15" s="547">
        <v>0</v>
      </c>
      <c r="BW15" s="547">
        <f t="shared" si="5"/>
        <v>0</v>
      </c>
      <c r="BX15" s="548">
        <v>0</v>
      </c>
      <c r="BY15" s="394"/>
      <c r="BZ15" s="547">
        <v>0</v>
      </c>
      <c r="CA15" s="547">
        <f t="shared" si="6"/>
        <v>0</v>
      </c>
      <c r="CB15" s="547">
        <v>0</v>
      </c>
      <c r="CC15" s="394"/>
    </row>
    <row r="16" spans="1:82" ht="33.75" customHeight="1">
      <c r="A16" s="366" t="s">
        <v>728</v>
      </c>
      <c r="B16" s="367" t="s">
        <v>722</v>
      </c>
      <c r="C16" s="372">
        <v>31925</v>
      </c>
      <c r="D16" s="372">
        <f t="shared" si="7"/>
        <v>1460.4855129209084</v>
      </c>
      <c r="E16" s="372">
        <v>46626</v>
      </c>
      <c r="F16" s="370">
        <f>+(E16/E10)*100</f>
        <v>16.054126639809937</v>
      </c>
      <c r="G16" s="371">
        <v>28343</v>
      </c>
      <c r="H16" s="369">
        <f t="shared" si="8"/>
        <v>1535.9700807959637</v>
      </c>
      <c r="I16" s="371">
        <v>43534</v>
      </c>
      <c r="J16" s="370">
        <f>+(I16/I10)*100</f>
        <v>16.456988190464671</v>
      </c>
      <c r="K16" s="371">
        <v>22473</v>
      </c>
      <c r="L16" s="372">
        <f t="shared" si="0"/>
        <v>1158.857295421172</v>
      </c>
      <c r="M16" s="371">
        <v>26043</v>
      </c>
      <c r="N16" s="370">
        <f>+(M16/M11)*100</f>
        <v>18.215199966427463</v>
      </c>
      <c r="O16" s="372">
        <v>20744</v>
      </c>
      <c r="P16" s="372">
        <f t="shared" si="1"/>
        <v>1282.0574623987659</v>
      </c>
      <c r="Q16" s="372">
        <v>26595</v>
      </c>
      <c r="R16" s="373">
        <f>+(Q16/Q10)*100</f>
        <v>11.575827217884099</v>
      </c>
      <c r="S16" s="372">
        <v>20479</v>
      </c>
      <c r="T16" s="372">
        <f t="shared" si="2"/>
        <v>3086.2835099370086</v>
      </c>
      <c r="U16" s="372">
        <v>63204</v>
      </c>
      <c r="V16" s="370">
        <f>+(U16/U10)*100</f>
        <v>22.109969145951545</v>
      </c>
      <c r="W16" s="396">
        <v>27813</v>
      </c>
      <c r="X16" s="390">
        <f t="shared" ref="X16:X27" si="9">+(Y16/W16)*1000</f>
        <v>2945.2773882716715</v>
      </c>
      <c r="Y16" s="396">
        <v>81917</v>
      </c>
      <c r="Z16" s="370">
        <f>+(Y16/Y10)*100</f>
        <v>27.239927641292351</v>
      </c>
      <c r="AA16" s="372">
        <v>27869</v>
      </c>
      <c r="AB16" s="369">
        <f t="shared" ref="AB16:AB27" si="10">+(AC16/AA16)*1000</f>
        <v>2301.4819333309415</v>
      </c>
      <c r="AC16" s="372">
        <v>64140</v>
      </c>
      <c r="AD16" s="370">
        <f>+(AC16/AC10)*100</f>
        <v>18.701616783053666</v>
      </c>
      <c r="AE16" s="364">
        <f>SUM(AE18:AE19)</f>
        <v>18670</v>
      </c>
      <c r="AF16" s="364">
        <f>AG16/AE16*1000</f>
        <v>3637.5468666309589</v>
      </c>
      <c r="AG16" s="364">
        <f>SUM(AG18:AG19)</f>
        <v>67913</v>
      </c>
      <c r="AH16" s="397">
        <f>+(AG16/AG10)*100</f>
        <v>16.022019808296307</v>
      </c>
      <c r="AI16" s="364">
        <f>SUM(AI18:AI19)</f>
        <v>21801</v>
      </c>
      <c r="AJ16" s="364">
        <f>AK16/AI16*1000</f>
        <v>3076.4643823677811</v>
      </c>
      <c r="AK16" s="392">
        <f>SUM(AK18:AK19)</f>
        <v>67070</v>
      </c>
      <c r="AL16" s="397">
        <f>+(AK16/AK10)*100</f>
        <v>18.645057266763036</v>
      </c>
      <c r="AM16" s="364">
        <f>SUM(AM18:AM19)</f>
        <v>9944</v>
      </c>
      <c r="AN16" s="364">
        <f>AO16/AM16*1000</f>
        <v>2392.8901850362026</v>
      </c>
      <c r="AO16" s="392">
        <f>SUM(AO18:AO19)</f>
        <v>23794.9</v>
      </c>
      <c r="AP16" s="397">
        <f>+(AO16/AO10)*100</f>
        <v>12.398607931911844</v>
      </c>
      <c r="AQ16" s="364">
        <f>SUM(AQ18:AQ19)</f>
        <v>11624</v>
      </c>
      <c r="AR16" s="364">
        <f>AS16/AQ16*1000</f>
        <v>2841.8788713007571</v>
      </c>
      <c r="AS16" s="392">
        <f>SUM(AS18:AS19)</f>
        <v>33034</v>
      </c>
      <c r="AT16" s="397">
        <f>+(AS16/AS10)*100</f>
        <v>17.076688464421412</v>
      </c>
      <c r="AU16" s="364">
        <f>SUM(AU18:AU19)</f>
        <v>6441.1034</v>
      </c>
      <c r="AV16" s="364">
        <f>AW16/AU16*1000</f>
        <v>1723.3083837778479</v>
      </c>
      <c r="AW16" s="392">
        <f>SUM(AW18:AW19)</f>
        <v>11100.00749</v>
      </c>
      <c r="AX16" s="397">
        <f>+(AW16/AW10)*100</f>
        <v>6.4156725489346114</v>
      </c>
      <c r="AY16" s="364">
        <f>SUM(AY18:AY19)</f>
        <v>6809.9017199999989</v>
      </c>
      <c r="AZ16" s="364">
        <f>BA16/AY16*1000</f>
        <v>1879.689388527622</v>
      </c>
      <c r="BA16" s="392">
        <f>SUM(BA18:BA19)</f>
        <v>12800.5</v>
      </c>
      <c r="BB16" s="397"/>
      <c r="BC16" s="364"/>
      <c r="BD16" s="364"/>
      <c r="BE16" s="392">
        <f>+(BA16/BA10)*100</f>
        <v>6.2617203942870887</v>
      </c>
      <c r="BF16" s="364">
        <f>SUM(BF18:BF19)</f>
        <v>8927</v>
      </c>
      <c r="BG16" s="364">
        <f>BH16/BF16*1000</f>
        <v>1853.1309510473845</v>
      </c>
      <c r="BH16" s="392">
        <f>SUM(BH18:BH19)</f>
        <v>16542.900000000001</v>
      </c>
      <c r="BI16" s="397">
        <f>+(BH16/BH10)*100</f>
        <v>7.8628230191084461</v>
      </c>
      <c r="BJ16" s="364">
        <f>SUM(BJ18:BJ19)</f>
        <v>2766</v>
      </c>
      <c r="BK16" s="364">
        <f>BL16/BJ16*1000</f>
        <v>2096.8908170643526</v>
      </c>
      <c r="BL16" s="392">
        <f>SUM(BL18:BL19)</f>
        <v>5800</v>
      </c>
      <c r="BM16" s="397">
        <f>+(BL16/BL10)*100</f>
        <v>2.8742983683313255</v>
      </c>
      <c r="BN16" s="545">
        <f>SUM(BN18:BN19)</f>
        <v>2535</v>
      </c>
      <c r="BO16" s="546">
        <f t="shared" si="3"/>
        <v>3015.2268244575935</v>
      </c>
      <c r="BP16" s="546">
        <f>SUM(BP18:BP19)</f>
        <v>7643.5999999999995</v>
      </c>
      <c r="BQ16" s="397">
        <f>+(BP16/BP10)*100</f>
        <v>4.531573571077514</v>
      </c>
      <c r="BR16" s="545">
        <f>SUM(BR18:BR19)</f>
        <v>7033</v>
      </c>
      <c r="BS16" s="546">
        <f t="shared" si="4"/>
        <v>2600.3696857670984</v>
      </c>
      <c r="BT16" s="546">
        <f>SUM(BT18:BT19)</f>
        <v>18288.400000000001</v>
      </c>
      <c r="BU16" s="397">
        <f>+(BT16/BT10)*100</f>
        <v>7.9762601543752902</v>
      </c>
      <c r="BV16" s="545">
        <f>SUM(BV18:BV19)</f>
        <v>4544</v>
      </c>
      <c r="BW16" s="546">
        <f t="shared" si="5"/>
        <v>2892.7376760563379</v>
      </c>
      <c r="BX16" s="546">
        <f>SUM(BX18:BX19)</f>
        <v>13144.599999999999</v>
      </c>
      <c r="BY16" s="397">
        <f>+(BX16/BX10)*100</f>
        <v>5.262650062156812</v>
      </c>
      <c r="BZ16" s="545">
        <f>SUM(BZ18:BZ19)</f>
        <v>4784</v>
      </c>
      <c r="CA16" s="546">
        <f t="shared" si="6"/>
        <v>3584.7408026755857</v>
      </c>
      <c r="CB16" s="546">
        <f>SUM(CB18:CB19)</f>
        <v>17149.400000000001</v>
      </c>
      <c r="CC16" s="397">
        <f>+(CB16/CB10)*100</f>
        <v>6.6681338370445484</v>
      </c>
    </row>
    <row r="17" spans="1:81" ht="15" hidden="1" customHeight="1">
      <c r="A17" s="374"/>
      <c r="B17" s="367"/>
      <c r="C17" s="375"/>
      <c r="D17" s="372" t="e">
        <f t="shared" si="7"/>
        <v>#DIV/0!</v>
      </c>
      <c r="E17" s="375"/>
      <c r="F17" s="367"/>
      <c r="G17" s="367"/>
      <c r="H17" s="369" t="e">
        <f t="shared" si="8"/>
        <v>#DIV/0!</v>
      </c>
      <c r="I17" s="367"/>
      <c r="J17" s="367"/>
      <c r="K17" s="367"/>
      <c r="L17" s="372" t="e">
        <f t="shared" si="0"/>
        <v>#DIV/0!</v>
      </c>
      <c r="M17" s="367"/>
      <c r="N17" s="367"/>
      <c r="O17" s="375"/>
      <c r="P17" s="372" t="e">
        <f t="shared" si="1"/>
        <v>#DIV/0!</v>
      </c>
      <c r="Q17" s="375"/>
      <c r="R17" s="375"/>
      <c r="S17" s="375"/>
      <c r="T17" s="372" t="e">
        <f t="shared" si="2"/>
        <v>#DIV/0!</v>
      </c>
      <c r="U17" s="375"/>
      <c r="V17" s="367"/>
      <c r="W17" s="362"/>
      <c r="X17" s="390" t="e">
        <f t="shared" si="9"/>
        <v>#DIV/0!</v>
      </c>
      <c r="Y17" s="362"/>
      <c r="Z17" s="367"/>
      <c r="AA17" s="375"/>
      <c r="AB17" s="369" t="e">
        <f t="shared" si="10"/>
        <v>#DIV/0!</v>
      </c>
      <c r="AC17" s="375"/>
      <c r="AD17" s="367"/>
      <c r="AE17" s="362"/>
      <c r="AF17" s="393"/>
      <c r="AG17" s="391"/>
      <c r="AH17" s="394"/>
      <c r="AI17" s="362"/>
      <c r="AJ17" s="393"/>
      <c r="AK17" s="395"/>
      <c r="AL17" s="394"/>
      <c r="AM17" s="362"/>
      <c r="AN17" s="393"/>
      <c r="AO17" s="395"/>
      <c r="AP17" s="394"/>
      <c r="AQ17" s="362"/>
      <c r="AR17" s="393"/>
      <c r="AS17" s="395"/>
      <c r="AT17" s="394"/>
      <c r="AU17" s="362"/>
      <c r="AV17" s="393"/>
      <c r="AW17" s="395"/>
      <c r="AX17" s="394"/>
      <c r="AY17" s="362"/>
      <c r="AZ17" s="393"/>
      <c r="BA17" s="395"/>
      <c r="BB17" s="394"/>
      <c r="BC17" s="362"/>
      <c r="BD17" s="393"/>
      <c r="BE17" s="395"/>
      <c r="BF17" s="362"/>
      <c r="BG17" s="393"/>
      <c r="BH17" s="395"/>
      <c r="BI17" s="394"/>
      <c r="BJ17" s="362"/>
      <c r="BK17" s="393"/>
      <c r="BL17" s="395"/>
      <c r="BM17" s="394"/>
      <c r="BN17" s="547"/>
      <c r="BO17" s="548"/>
      <c r="BP17" s="548"/>
      <c r="BQ17" s="394"/>
      <c r="BR17" s="547"/>
      <c r="BS17" s="548"/>
      <c r="BT17" s="548"/>
      <c r="BU17" s="394"/>
      <c r="BV17" s="548"/>
      <c r="BW17" s="547"/>
      <c r="BX17" s="548"/>
      <c r="BY17" s="394"/>
      <c r="BZ17" s="394"/>
      <c r="CA17" s="394"/>
      <c r="CB17" s="394"/>
      <c r="CC17" s="394"/>
    </row>
    <row r="18" spans="1:81">
      <c r="A18" s="380" t="s">
        <v>729</v>
      </c>
      <c r="B18" s="367" t="s">
        <v>722</v>
      </c>
      <c r="C18" s="375">
        <v>31854</v>
      </c>
      <c r="D18" s="375">
        <f t="shared" si="7"/>
        <v>1460.1619890751554</v>
      </c>
      <c r="E18" s="379">
        <v>46512</v>
      </c>
      <c r="F18" s="367"/>
      <c r="G18" s="367">
        <v>28239</v>
      </c>
      <c r="H18" s="369">
        <f t="shared" si="8"/>
        <v>1534.1548921704027</v>
      </c>
      <c r="I18" s="367">
        <v>43323</v>
      </c>
      <c r="J18" s="367"/>
      <c r="K18" s="367">
        <v>21498</v>
      </c>
      <c r="L18" s="375">
        <f t="shared" si="0"/>
        <v>1153.4096194994884</v>
      </c>
      <c r="M18" s="367">
        <v>24796</v>
      </c>
      <c r="N18" s="367"/>
      <c r="O18" s="375">
        <v>20567</v>
      </c>
      <c r="P18" s="375">
        <f t="shared" si="1"/>
        <v>1281.8592891525259</v>
      </c>
      <c r="Q18" s="375">
        <v>26364</v>
      </c>
      <c r="R18" s="375"/>
      <c r="S18" s="375">
        <v>20280</v>
      </c>
      <c r="T18" s="375">
        <f t="shared" si="2"/>
        <v>3092.603550295858</v>
      </c>
      <c r="U18" s="375">
        <v>62718</v>
      </c>
      <c r="V18" s="364"/>
      <c r="W18" s="375">
        <v>27572</v>
      </c>
      <c r="X18" s="390">
        <f t="shared" si="9"/>
        <v>2951.0010155229943</v>
      </c>
      <c r="Y18" s="375">
        <v>81365</v>
      </c>
      <c r="Z18" s="367"/>
      <c r="AA18" s="375">
        <v>27501</v>
      </c>
      <c r="AB18" s="369">
        <f t="shared" si="10"/>
        <v>2291.0439620377442</v>
      </c>
      <c r="AC18" s="375">
        <v>63006</v>
      </c>
      <c r="AD18" s="367"/>
      <c r="AE18" s="391">
        <v>18199</v>
      </c>
      <c r="AF18" s="391">
        <f>AG18/AE18*1000</f>
        <v>3653.7172372108357</v>
      </c>
      <c r="AG18" s="391">
        <v>66494</v>
      </c>
      <c r="AH18" s="394"/>
      <c r="AI18" s="391">
        <v>21095</v>
      </c>
      <c r="AJ18" s="391">
        <f>AK18/AI18*1000</f>
        <v>3060.3460535671961</v>
      </c>
      <c r="AK18" s="395">
        <v>64558</v>
      </c>
      <c r="AL18" s="394"/>
      <c r="AM18" s="391">
        <v>6530</v>
      </c>
      <c r="AN18" s="391">
        <f>AO18/AM18*1000</f>
        <v>2258.0245022970903</v>
      </c>
      <c r="AO18" s="395">
        <v>14744.9</v>
      </c>
      <c r="AP18" s="394"/>
      <c r="AQ18" s="391">
        <v>8873</v>
      </c>
      <c r="AR18" s="391">
        <f>AS18/AQ18*1000</f>
        <v>2340.2456891693905</v>
      </c>
      <c r="AS18" s="395">
        <v>20765</v>
      </c>
      <c r="AT18" s="394"/>
      <c r="AU18" s="391">
        <v>4234.66</v>
      </c>
      <c r="AV18" s="391">
        <f>AW18/AU18*1000</f>
        <v>1354.3976493980624</v>
      </c>
      <c r="AW18" s="395">
        <v>5735.4135499999993</v>
      </c>
      <c r="AX18" s="394"/>
      <c r="AY18" s="391">
        <v>2692.8319999999994</v>
      </c>
      <c r="AZ18" s="391">
        <f>BA18/AY18*1000</f>
        <v>1609.4208624971779</v>
      </c>
      <c r="BA18" s="395">
        <v>4333.8999999999996</v>
      </c>
      <c r="BB18" s="394"/>
      <c r="BC18" s="391"/>
      <c r="BD18" s="391"/>
      <c r="BE18" s="395"/>
      <c r="BF18" s="391">
        <v>2824</v>
      </c>
      <c r="BG18" s="391">
        <f>BH18/BF18*1000</f>
        <v>1878.2932011331445</v>
      </c>
      <c r="BH18" s="395">
        <v>5304.3</v>
      </c>
      <c r="BI18" s="394"/>
      <c r="BJ18" s="391">
        <v>2585</v>
      </c>
      <c r="BK18" s="391">
        <f>BL18/BJ18*1000</f>
        <v>1996.0154738878141</v>
      </c>
      <c r="BL18" s="395">
        <v>5159.7</v>
      </c>
      <c r="BM18" s="394"/>
      <c r="BN18" s="547">
        <v>2364</v>
      </c>
      <c r="BO18" s="548">
        <f>IF(BN18&lt;&gt;0,BP18/BN18*1000,0)</f>
        <v>2762.0981387478846</v>
      </c>
      <c r="BP18" s="548">
        <v>6529.5999999999995</v>
      </c>
      <c r="BQ18" s="394"/>
      <c r="BR18" s="547">
        <v>3382</v>
      </c>
      <c r="BS18" s="548">
        <f>IF(BR18&lt;&gt;0,BT18/BR18*1000,0)</f>
        <v>2598.2554701360145</v>
      </c>
      <c r="BT18" s="548">
        <v>8787.3000000000011</v>
      </c>
      <c r="BU18" s="394"/>
      <c r="BV18" s="547">
        <v>2133</v>
      </c>
      <c r="BW18" s="548">
        <f>IF(BV18&lt;&gt;0,BX18/BV18*1000,0)</f>
        <v>2986.9198312236285</v>
      </c>
      <c r="BX18" s="548">
        <v>6371.0999999999995</v>
      </c>
      <c r="BY18" s="394"/>
      <c r="BZ18" s="547">
        <v>2385</v>
      </c>
      <c r="CA18" s="548">
        <f>IF(BZ18&lt;&gt;0,CB18/BZ18*1000,0)</f>
        <v>3481.1740041928715</v>
      </c>
      <c r="CB18" s="548">
        <v>8302.5999999999985</v>
      </c>
      <c r="CC18" s="394"/>
    </row>
    <row r="19" spans="1:81">
      <c r="A19" s="374" t="s">
        <v>730</v>
      </c>
      <c r="B19" s="367" t="s">
        <v>722</v>
      </c>
      <c r="C19" s="375">
        <v>71</v>
      </c>
      <c r="D19" s="375">
        <f t="shared" si="7"/>
        <v>1605.6338028169014</v>
      </c>
      <c r="E19" s="375">
        <v>114</v>
      </c>
      <c r="F19" s="367"/>
      <c r="G19" s="367">
        <v>104</v>
      </c>
      <c r="H19" s="369">
        <f t="shared" si="8"/>
        <v>2028.8461538461538</v>
      </c>
      <c r="I19" s="367">
        <v>211</v>
      </c>
      <c r="J19" s="367"/>
      <c r="K19" s="367">
        <v>975</v>
      </c>
      <c r="L19" s="375">
        <f t="shared" si="0"/>
        <v>1278.9743589743589</v>
      </c>
      <c r="M19" s="367">
        <v>1247</v>
      </c>
      <c r="N19" s="367"/>
      <c r="O19" s="375">
        <v>177</v>
      </c>
      <c r="P19" s="375">
        <f t="shared" si="1"/>
        <v>1305.0847457627119</v>
      </c>
      <c r="Q19" s="375">
        <v>231</v>
      </c>
      <c r="R19" s="375"/>
      <c r="S19" s="375">
        <v>199</v>
      </c>
      <c r="T19" s="375">
        <f t="shared" si="2"/>
        <v>2442.211055276382</v>
      </c>
      <c r="U19" s="375">
        <v>486</v>
      </c>
      <c r="V19" s="367"/>
      <c r="W19" s="375">
        <v>241</v>
      </c>
      <c r="X19" s="390">
        <f t="shared" si="9"/>
        <v>2290.4564315352695</v>
      </c>
      <c r="Y19" s="375">
        <v>552</v>
      </c>
      <c r="Z19" s="367"/>
      <c r="AA19" s="375">
        <v>368</v>
      </c>
      <c r="AB19" s="369">
        <f t="shared" si="10"/>
        <v>3081.5217391304345</v>
      </c>
      <c r="AC19" s="375">
        <v>1134</v>
      </c>
      <c r="AD19" s="367"/>
      <c r="AE19" s="391">
        <v>471</v>
      </c>
      <c r="AF19" s="395">
        <f>AG19/AE19*1000</f>
        <v>3012.7388535031846</v>
      </c>
      <c r="AG19" s="391">
        <v>1419</v>
      </c>
      <c r="AH19" s="394"/>
      <c r="AI19" s="391">
        <v>706</v>
      </c>
      <c r="AJ19" s="395">
        <f>AK19/AI19*1000</f>
        <v>3558.0736543909352</v>
      </c>
      <c r="AK19" s="395">
        <v>2512</v>
      </c>
      <c r="AL19" s="394"/>
      <c r="AM19" s="391">
        <v>3414</v>
      </c>
      <c r="AN19" s="395">
        <f>AO19/AM19*1000</f>
        <v>2650.8494434680724</v>
      </c>
      <c r="AO19" s="395">
        <v>9050</v>
      </c>
      <c r="AP19" s="394"/>
      <c r="AQ19" s="391">
        <v>2751</v>
      </c>
      <c r="AR19" s="395">
        <f>AS19/AQ19*1000</f>
        <v>4459.832788077063</v>
      </c>
      <c r="AS19" s="395">
        <v>12269</v>
      </c>
      <c r="AT19" s="394"/>
      <c r="AU19" s="391">
        <v>2206.4434000000001</v>
      </c>
      <c r="AV19" s="395">
        <f>AW19/AU19*1000</f>
        <v>2431.3308648660554</v>
      </c>
      <c r="AW19" s="395">
        <v>5364.5939400000007</v>
      </c>
      <c r="AX19" s="394"/>
      <c r="AY19" s="391">
        <v>4117.0697199999995</v>
      </c>
      <c r="AZ19" s="395">
        <f>BA19/AY19*1000</f>
        <v>2056.4626241014935</v>
      </c>
      <c r="BA19" s="395">
        <v>8466.6</v>
      </c>
      <c r="BB19" s="394"/>
      <c r="BC19" s="391"/>
      <c r="BD19" s="395"/>
      <c r="BE19" s="395"/>
      <c r="BF19" s="391">
        <v>6103</v>
      </c>
      <c r="BG19" s="395">
        <f>BH19/BF19*1000</f>
        <v>1841.4877928887431</v>
      </c>
      <c r="BH19" s="395">
        <v>11238.6</v>
      </c>
      <c r="BI19" s="394"/>
      <c r="BJ19" s="391">
        <v>181</v>
      </c>
      <c r="BK19" s="395">
        <f>BL19/BJ19*1000</f>
        <v>3537.5690607734805</v>
      </c>
      <c r="BL19" s="395">
        <v>640.29999999999995</v>
      </c>
      <c r="BM19" s="394"/>
      <c r="BN19" s="547">
        <v>171</v>
      </c>
      <c r="BO19" s="548">
        <f>IF(BN19&lt;&gt;0,BP19/BN19*1000,0)</f>
        <v>6514.6198830409339</v>
      </c>
      <c r="BP19" s="548">
        <v>1113.9999999999998</v>
      </c>
      <c r="BQ19" s="394"/>
      <c r="BR19" s="547">
        <v>3651</v>
      </c>
      <c r="BS19" s="548">
        <f>IF(BR19&lt;&gt;0,BT19/BR19*1000,0)</f>
        <v>2602.3281292796496</v>
      </c>
      <c r="BT19" s="548">
        <v>9501.1</v>
      </c>
      <c r="BU19" s="394"/>
      <c r="BV19" s="547">
        <v>2411</v>
      </c>
      <c r="BW19" s="548">
        <f>IF(BV19&lt;&gt;0,BX19/BV19*1000,0)</f>
        <v>2809.415180423061</v>
      </c>
      <c r="BX19" s="548">
        <v>6773.5</v>
      </c>
      <c r="BY19" s="394"/>
      <c r="BZ19" s="547">
        <v>2399</v>
      </c>
      <c r="CA19" s="548">
        <f>IF(BZ19&lt;&gt;0,CB19/BZ19*1000,0)</f>
        <v>3687.7032096706967</v>
      </c>
      <c r="CB19" s="548">
        <v>8846.8000000000011</v>
      </c>
      <c r="CC19" s="394"/>
    </row>
    <row r="20" spans="1:81" ht="31.5" customHeight="1">
      <c r="A20" s="366" t="s">
        <v>731</v>
      </c>
      <c r="B20" s="367" t="s">
        <v>722</v>
      </c>
      <c r="C20" s="372">
        <v>49101</v>
      </c>
      <c r="D20" s="372">
        <f t="shared" si="7"/>
        <v>937.59801226044283</v>
      </c>
      <c r="E20" s="372">
        <v>46037</v>
      </c>
      <c r="F20" s="382">
        <f>+(E20/E10)*100</f>
        <v>15.851323899046241</v>
      </c>
      <c r="G20" s="372">
        <v>42540</v>
      </c>
      <c r="H20" s="372">
        <f t="shared" si="8"/>
        <v>817.1368124118477</v>
      </c>
      <c r="I20" s="372">
        <v>34761</v>
      </c>
      <c r="J20" s="370">
        <f>+(I20/I11)*100</f>
        <v>20.801891026600043</v>
      </c>
      <c r="K20" s="372">
        <v>45489</v>
      </c>
      <c r="L20" s="372">
        <f t="shared" si="0"/>
        <v>774.38501615775249</v>
      </c>
      <c r="M20" s="372">
        <v>35226</v>
      </c>
      <c r="N20" s="370">
        <f>+(M20/M11)*100</f>
        <v>24.638046078307944</v>
      </c>
      <c r="O20" s="372">
        <v>46996</v>
      </c>
      <c r="P20" s="372">
        <f t="shared" si="1"/>
        <v>768.10792407864506</v>
      </c>
      <c r="Q20" s="372">
        <v>36098</v>
      </c>
      <c r="R20" s="373">
        <f>+(Q20/Q10)*100</f>
        <v>15.712134270019934</v>
      </c>
      <c r="S20" s="372">
        <v>52746</v>
      </c>
      <c r="T20" s="372">
        <f t="shared" si="2"/>
        <v>1056.4971751412429</v>
      </c>
      <c r="U20" s="372">
        <v>55726</v>
      </c>
      <c r="V20" s="370">
        <f>+(U20/U10)*100</f>
        <v>19.494021590837537</v>
      </c>
      <c r="W20" s="372">
        <v>51982</v>
      </c>
      <c r="X20" s="390">
        <f t="shared" si="9"/>
        <v>1144.5885114077948</v>
      </c>
      <c r="Y20" s="372">
        <v>59498</v>
      </c>
      <c r="Z20" s="370">
        <f>+(Y20/Y10)*100</f>
        <v>19.784919061997048</v>
      </c>
      <c r="AA20" s="372">
        <v>54161</v>
      </c>
      <c r="AB20" s="369">
        <f t="shared" si="10"/>
        <v>1194.2357046583334</v>
      </c>
      <c r="AC20" s="372">
        <v>64681</v>
      </c>
      <c r="AD20" s="370">
        <f>+(AC20/AC10)*100</f>
        <v>18.859358826702433</v>
      </c>
      <c r="AE20" s="364">
        <f>SUM(AE22:AE23)</f>
        <v>45191</v>
      </c>
      <c r="AF20" s="364">
        <f>AG20/AE20*1000</f>
        <v>1349.1381027195682</v>
      </c>
      <c r="AG20" s="364">
        <f>SUM(AG22:AG23)</f>
        <v>60968.9</v>
      </c>
      <c r="AH20" s="397">
        <f>+(AG20/AG10)*100</f>
        <v>14.38376928555706</v>
      </c>
      <c r="AI20" s="364">
        <f>SUM(AI22:AI23)</f>
        <v>56233</v>
      </c>
      <c r="AJ20" s="364">
        <f>AK20/AI20*1000</f>
        <v>1549.3749221987089</v>
      </c>
      <c r="AK20" s="392">
        <f>SUM(AK22:AK23)</f>
        <v>87126</v>
      </c>
      <c r="AL20" s="397">
        <f>+(AK20/AK10)*100</f>
        <v>24.220504837095518</v>
      </c>
      <c r="AM20" s="364">
        <f>SUM(AM22:AM23)</f>
        <v>22206</v>
      </c>
      <c r="AN20" s="364">
        <f>AO20/AM20*1000</f>
        <v>1111.6364946410879</v>
      </c>
      <c r="AO20" s="392">
        <f>SUM(AO22:AO23)</f>
        <v>24685</v>
      </c>
      <c r="AP20" s="397">
        <f>+(AO20/AO10)*100</f>
        <v>12.862404834617664</v>
      </c>
      <c r="AQ20" s="364">
        <f>SUM(AQ22:AQ23)</f>
        <v>33624</v>
      </c>
      <c r="AR20" s="364">
        <f>AS20/AQ20*1000</f>
        <v>777.68855579348087</v>
      </c>
      <c r="AS20" s="392">
        <f>SUM(AS22:AS23)</f>
        <v>26149</v>
      </c>
      <c r="AT20" s="397">
        <f>+(AS20/AS10)*100</f>
        <v>13.51753728449947</v>
      </c>
      <c r="AU20" s="364">
        <f>SUM(AU22:AU23)</f>
        <v>42984</v>
      </c>
      <c r="AV20" s="364">
        <f>AW20/AU20*1000</f>
        <v>993.81211218127669</v>
      </c>
      <c r="AW20" s="392">
        <f>SUM(AW22:AW23)</f>
        <v>42718.019829999997</v>
      </c>
      <c r="AX20" s="397">
        <f>+(AW20/AW10)*100</f>
        <v>24.690508309573708</v>
      </c>
      <c r="AY20" s="364">
        <f>SUM(AY22:AY23)</f>
        <v>43342.077089999999</v>
      </c>
      <c r="AZ20" s="364">
        <f>BA20/AY20*1000</f>
        <v>1545.2674282528255</v>
      </c>
      <c r="BA20" s="392">
        <f>SUM(BA22:BA23)</f>
        <v>66975.100000000006</v>
      </c>
      <c r="BB20" s="397"/>
      <c r="BC20" s="364"/>
      <c r="BD20" s="364"/>
      <c r="BE20" s="392">
        <f>+(BA20/BA10)*100</f>
        <v>32.762731891677447</v>
      </c>
      <c r="BF20" s="364">
        <f>SUM(BF22:BF23)</f>
        <v>45147</v>
      </c>
      <c r="BG20" s="364">
        <f>BH20/BF20*1000</f>
        <v>1706.0181185903825</v>
      </c>
      <c r="BH20" s="392">
        <f>SUM(BH22:BH23)</f>
        <v>77021.599999999991</v>
      </c>
      <c r="BI20" s="397">
        <f>+(BH20/BH10)*100</f>
        <v>36.608285696495955</v>
      </c>
      <c r="BJ20" s="364">
        <f>SUM(BJ22:BJ23)</f>
        <v>44131</v>
      </c>
      <c r="BK20" s="364">
        <f>BL20/BJ20*1000</f>
        <v>1346.4679259477466</v>
      </c>
      <c r="BL20" s="392">
        <f>SUM(BL22:BL23)</f>
        <v>59420.976040000001</v>
      </c>
      <c r="BM20" s="397">
        <f>+(BL20/BL10)*100</f>
        <v>29.447174909728759</v>
      </c>
      <c r="BN20" s="545">
        <f>SUM(BN22:BN23)</f>
        <v>27244</v>
      </c>
      <c r="BO20" s="546">
        <f>IF(BN20&lt;&gt;0,BP20/BN20*1000,0)</f>
        <v>1527.5950668036999</v>
      </c>
      <c r="BP20" s="546">
        <f>SUM(BP22:BP23)</f>
        <v>41617.800000000003</v>
      </c>
      <c r="BQ20" s="397">
        <f>+(BP20/BP10)*100</f>
        <v>24.67346833512871</v>
      </c>
      <c r="BR20" s="545">
        <f>SUM(BR22:BR23)</f>
        <v>41047</v>
      </c>
      <c r="BS20" s="546">
        <f>IF(BR20&lt;&gt;0,BT20/BR20*1000,0)</f>
        <v>1633.3641922674008</v>
      </c>
      <c r="BT20" s="546">
        <f>SUM(BT22:BT23)</f>
        <v>67044.7</v>
      </c>
      <c r="BU20" s="397">
        <f>+(BT20/BT10)*100</f>
        <v>29.240719208462469</v>
      </c>
      <c r="BV20" s="545">
        <f>SUM(BV22:BV23)</f>
        <v>43146</v>
      </c>
      <c r="BW20" s="546">
        <f>IF(BV20&lt;&gt;0,BX20/BV20*1000,0)</f>
        <v>2107.1825893477958</v>
      </c>
      <c r="BX20" s="546">
        <f>SUM(BX22:BX23)</f>
        <v>90916.5</v>
      </c>
      <c r="BY20" s="397">
        <f>+(BX20/BX10)*100</f>
        <v>36.39986948070537</v>
      </c>
      <c r="BZ20" s="545">
        <f>SUM(BZ22:BZ23)</f>
        <v>35927</v>
      </c>
      <c r="CA20" s="546">
        <f>IF(BZ20&lt;&gt;0,CB20/BZ20*1000,0)</f>
        <v>2968.872992456927</v>
      </c>
      <c r="CB20" s="546">
        <f>SUM(CB22:CB23)</f>
        <v>106662.70000000001</v>
      </c>
      <c r="CC20" s="397">
        <f>+(CB20/CB10)*100</f>
        <v>41.473238656777006</v>
      </c>
    </row>
    <row r="21" spans="1:81" ht="15" hidden="1" customHeight="1">
      <c r="A21" s="374"/>
      <c r="B21" s="367"/>
      <c r="C21" s="375"/>
      <c r="D21" s="372" t="e">
        <f t="shared" si="7"/>
        <v>#DIV/0!</v>
      </c>
      <c r="E21" s="375"/>
      <c r="F21" s="367"/>
      <c r="G21" s="375"/>
      <c r="H21" s="372" t="e">
        <f t="shared" si="8"/>
        <v>#DIV/0!</v>
      </c>
      <c r="I21" s="375"/>
      <c r="J21" s="367"/>
      <c r="K21" s="375"/>
      <c r="L21" s="372" t="e">
        <f t="shared" si="0"/>
        <v>#DIV/0!</v>
      </c>
      <c r="M21" s="375"/>
      <c r="N21" s="367"/>
      <c r="O21" s="375"/>
      <c r="P21" s="372" t="e">
        <f t="shared" si="1"/>
        <v>#DIV/0!</v>
      </c>
      <c r="Q21" s="375"/>
      <c r="R21" s="375"/>
      <c r="S21" s="375"/>
      <c r="T21" s="372" t="e">
        <f t="shared" si="2"/>
        <v>#DIV/0!</v>
      </c>
      <c r="U21" s="375"/>
      <c r="V21" s="367"/>
      <c r="W21" s="375"/>
      <c r="X21" s="390" t="e">
        <f t="shared" si="9"/>
        <v>#DIV/0!</v>
      </c>
      <c r="Y21" s="375"/>
      <c r="Z21" s="367"/>
      <c r="AA21" s="375"/>
      <c r="AB21" s="369" t="e">
        <f t="shared" si="10"/>
        <v>#DIV/0!</v>
      </c>
      <c r="AC21" s="375"/>
      <c r="AD21" s="367"/>
      <c r="AE21" s="362"/>
      <c r="AF21" s="393"/>
      <c r="AG21" s="391"/>
      <c r="AH21" s="394"/>
      <c r="AI21" s="362"/>
      <c r="AJ21" s="393"/>
      <c r="AK21" s="395"/>
      <c r="AL21" s="394"/>
      <c r="AM21" s="362"/>
      <c r="AN21" s="393"/>
      <c r="AO21" s="395"/>
      <c r="AP21" s="394"/>
      <c r="AQ21" s="362"/>
      <c r="AR21" s="393"/>
      <c r="AS21" s="395"/>
      <c r="AT21" s="394"/>
      <c r="AU21" s="362"/>
      <c r="AV21" s="393"/>
      <c r="AW21" s="395"/>
      <c r="AX21" s="394"/>
      <c r="AY21" s="362"/>
      <c r="AZ21" s="393"/>
      <c r="BA21" s="395"/>
      <c r="BB21" s="394"/>
      <c r="BC21" s="362"/>
      <c r="BD21" s="393"/>
      <c r="BE21" s="395"/>
      <c r="BF21" s="362"/>
      <c r="BG21" s="393"/>
      <c r="BH21" s="395"/>
      <c r="BI21" s="394"/>
      <c r="BJ21" s="362"/>
      <c r="BK21" s="393"/>
      <c r="BL21" s="395"/>
      <c r="BM21" s="394"/>
      <c r="BN21" s="547"/>
      <c r="BO21" s="548"/>
      <c r="BP21" s="548"/>
      <c r="BQ21" s="394"/>
      <c r="BR21" s="547"/>
      <c r="BS21" s="548"/>
      <c r="BT21" s="548"/>
      <c r="BU21" s="394"/>
      <c r="BV21" s="548"/>
      <c r="BW21" s="547"/>
      <c r="BX21" s="548"/>
      <c r="BY21" s="394"/>
      <c r="BZ21" s="394"/>
      <c r="CA21" s="394"/>
      <c r="CB21" s="394"/>
      <c r="CC21" s="394"/>
    </row>
    <row r="22" spans="1:81">
      <c r="A22" s="374" t="s">
        <v>732</v>
      </c>
      <c r="B22" s="367" t="s">
        <v>722</v>
      </c>
      <c r="C22" s="375">
        <v>45840</v>
      </c>
      <c r="D22" s="375">
        <f t="shared" si="7"/>
        <v>900.02181500872598</v>
      </c>
      <c r="E22" s="375">
        <v>41257</v>
      </c>
      <c r="F22" s="367"/>
      <c r="G22" s="375">
        <v>40555</v>
      </c>
      <c r="H22" s="372">
        <f t="shared" si="8"/>
        <v>771.27357909012449</v>
      </c>
      <c r="I22" s="375">
        <v>31279</v>
      </c>
      <c r="J22" s="367"/>
      <c r="K22" s="375">
        <v>43398</v>
      </c>
      <c r="L22" s="375">
        <f t="shared" si="0"/>
        <v>737.9141895939905</v>
      </c>
      <c r="M22" s="375">
        <v>32024</v>
      </c>
      <c r="N22" s="367"/>
      <c r="O22" s="375">
        <v>44971</v>
      </c>
      <c r="P22" s="375">
        <f t="shared" si="1"/>
        <v>729.51457606012764</v>
      </c>
      <c r="Q22" s="375">
        <v>32807</v>
      </c>
      <c r="R22" s="375"/>
      <c r="S22" s="375">
        <v>51082</v>
      </c>
      <c r="T22" s="375">
        <f t="shared" si="2"/>
        <v>1016.3071140519164</v>
      </c>
      <c r="U22" s="375">
        <v>51915</v>
      </c>
      <c r="V22" s="367"/>
      <c r="W22" s="375">
        <v>49783</v>
      </c>
      <c r="X22" s="390">
        <f t="shared" si="9"/>
        <v>1091.235964084125</v>
      </c>
      <c r="Y22" s="375">
        <v>54325</v>
      </c>
      <c r="Z22" s="367"/>
      <c r="AA22" s="375">
        <v>51067</v>
      </c>
      <c r="AB22" s="369">
        <f t="shared" si="10"/>
        <v>1138.9351244443576</v>
      </c>
      <c r="AC22" s="375">
        <v>58162</v>
      </c>
      <c r="AD22" s="367"/>
      <c r="AE22" s="391">
        <v>42354</v>
      </c>
      <c r="AF22" s="391">
        <f>AG22/AE22*1000</f>
        <v>1275.7472729848421</v>
      </c>
      <c r="AG22" s="391">
        <v>54033</v>
      </c>
      <c r="AH22" s="394"/>
      <c r="AI22" s="391">
        <v>53441</v>
      </c>
      <c r="AJ22" s="391">
        <f>AK22/AI22*1000</f>
        <v>1483.5987350536107</v>
      </c>
      <c r="AK22" s="395">
        <v>79285</v>
      </c>
      <c r="AL22" s="394"/>
      <c r="AM22" s="391">
        <v>20009</v>
      </c>
      <c r="AN22" s="391">
        <f>AO22/AM22*1000</f>
        <v>1010.3953221050527</v>
      </c>
      <c r="AO22" s="395">
        <v>20217</v>
      </c>
      <c r="AP22" s="394"/>
      <c r="AQ22" s="391">
        <v>30324</v>
      </c>
      <c r="AR22" s="391">
        <f>AS22/AQ22*1000</f>
        <v>717.74831816383062</v>
      </c>
      <c r="AS22" s="395">
        <v>21765</v>
      </c>
      <c r="AT22" s="394"/>
      <c r="AU22" s="391">
        <v>39710</v>
      </c>
      <c r="AV22" s="391">
        <f>AW22/AU22*1000</f>
        <v>959.03279123646439</v>
      </c>
      <c r="AW22" s="395">
        <v>38083.192139999999</v>
      </c>
      <c r="AX22" s="394"/>
      <c r="AY22" s="391">
        <v>40367.404999999999</v>
      </c>
      <c r="AZ22" s="391">
        <f>BA22/AY22*1000</f>
        <v>1506.3044057451798</v>
      </c>
      <c r="BA22" s="395">
        <v>60805.599999999999</v>
      </c>
      <c r="BB22" s="394"/>
      <c r="BC22" s="391"/>
      <c r="BD22" s="391"/>
      <c r="BE22" s="395"/>
      <c r="BF22" s="391">
        <v>40897</v>
      </c>
      <c r="BG22" s="391">
        <f>BH22/BF22*1000</f>
        <v>1652.6444482480376</v>
      </c>
      <c r="BH22" s="395">
        <v>67588.2</v>
      </c>
      <c r="BI22" s="394"/>
      <c r="BJ22" s="391">
        <v>40747</v>
      </c>
      <c r="BK22" s="391">
        <f>BL22/BJ22*1000</f>
        <v>1280.5973445897857</v>
      </c>
      <c r="BL22" s="395">
        <v>52180.5</v>
      </c>
      <c r="BM22" s="394"/>
      <c r="BN22" s="547">
        <v>24067</v>
      </c>
      <c r="BO22" s="548">
        <f>IF(BN22&lt;&gt;0,BP22/BN22*1000,0)</f>
        <v>1372.0156230523123</v>
      </c>
      <c r="BP22" s="548">
        <v>33020.300000000003</v>
      </c>
      <c r="BQ22" s="394"/>
      <c r="BR22" s="547">
        <v>37219</v>
      </c>
      <c r="BS22" s="548">
        <f>IF(BR22&lt;&gt;0,BT22/BR22*1000,0)</f>
        <v>1554.17663021575</v>
      </c>
      <c r="BT22" s="548">
        <v>57844.9</v>
      </c>
      <c r="BU22" s="394"/>
      <c r="BV22" s="547">
        <v>39512</v>
      </c>
      <c r="BW22" s="548">
        <f>IF(BV22&lt;&gt;0,BX22/BV22*1000,0)</f>
        <v>2050.2024701356549</v>
      </c>
      <c r="BX22" s="548">
        <v>81007.599999999991</v>
      </c>
      <c r="BY22" s="394"/>
      <c r="BZ22" s="547">
        <v>32738</v>
      </c>
      <c r="CA22" s="548">
        <f>IF(BZ22&lt;&gt;0,CB22/BZ22*1000,0)</f>
        <v>2829.6658317551473</v>
      </c>
      <c r="CB22" s="548">
        <v>92637.6</v>
      </c>
      <c r="CC22" s="394"/>
    </row>
    <row r="23" spans="1:81" ht="20.25" customHeight="1">
      <c r="A23" s="374" t="s">
        <v>730</v>
      </c>
      <c r="B23" s="367" t="s">
        <v>722</v>
      </c>
      <c r="C23" s="375">
        <v>3261</v>
      </c>
      <c r="D23" s="375">
        <f t="shared" si="7"/>
        <v>1465.8080343452928</v>
      </c>
      <c r="E23" s="375">
        <v>4780</v>
      </c>
      <c r="F23" s="367"/>
      <c r="G23" s="375">
        <v>1985</v>
      </c>
      <c r="H23" s="372">
        <f t="shared" si="8"/>
        <v>1765.7430730478588</v>
      </c>
      <c r="I23" s="375">
        <v>3505</v>
      </c>
      <c r="J23" s="367"/>
      <c r="K23" s="375">
        <v>2091</v>
      </c>
      <c r="L23" s="375">
        <f t="shared" si="0"/>
        <v>1531.3247250119559</v>
      </c>
      <c r="M23" s="375">
        <v>3202</v>
      </c>
      <c r="N23" s="367"/>
      <c r="O23" s="375">
        <v>2025</v>
      </c>
      <c r="P23" s="375">
        <f t="shared" si="1"/>
        <v>1625.1851851851852</v>
      </c>
      <c r="Q23" s="375">
        <v>3291</v>
      </c>
      <c r="R23" s="375"/>
      <c r="S23" s="375">
        <v>1664</v>
      </c>
      <c r="T23" s="375">
        <f t="shared" si="2"/>
        <v>2290.2644230769229</v>
      </c>
      <c r="U23" s="375">
        <v>3811</v>
      </c>
      <c r="V23" s="367"/>
      <c r="W23" s="375">
        <v>2199</v>
      </c>
      <c r="X23" s="390">
        <f t="shared" si="9"/>
        <v>2352.4329240563893</v>
      </c>
      <c r="Y23" s="375">
        <v>5173</v>
      </c>
      <c r="Z23" s="367"/>
      <c r="AA23" s="375">
        <v>3094</v>
      </c>
      <c r="AB23" s="369">
        <f t="shared" si="10"/>
        <v>2106.9812540400776</v>
      </c>
      <c r="AC23" s="375">
        <v>6519</v>
      </c>
      <c r="AD23" s="367"/>
      <c r="AE23" s="391">
        <v>2837</v>
      </c>
      <c r="AF23" s="395">
        <f>AG23/AE23*1000</f>
        <v>2444.8008459640464</v>
      </c>
      <c r="AG23" s="391">
        <v>6935.9</v>
      </c>
      <c r="AH23" s="394"/>
      <c r="AI23" s="391">
        <v>2792</v>
      </c>
      <c r="AJ23" s="395">
        <f>AK23/AI23*1000</f>
        <v>2808.3810888252151</v>
      </c>
      <c r="AK23" s="395">
        <v>7841</v>
      </c>
      <c r="AL23" s="394"/>
      <c r="AM23" s="391">
        <v>2197</v>
      </c>
      <c r="AN23" s="395">
        <f>AO23/AM23*1000</f>
        <v>2033.6822940373236</v>
      </c>
      <c r="AO23" s="395">
        <v>4468</v>
      </c>
      <c r="AP23" s="394"/>
      <c r="AQ23" s="391">
        <v>3300</v>
      </c>
      <c r="AR23" s="395">
        <f>AS23/AQ23*1000</f>
        <v>1328.4848484848483</v>
      </c>
      <c r="AS23" s="395">
        <v>4384</v>
      </c>
      <c r="AT23" s="394"/>
      <c r="AU23" s="391">
        <v>3274</v>
      </c>
      <c r="AV23" s="395">
        <f>AW23/AU23*1000</f>
        <v>1415.6468204031764</v>
      </c>
      <c r="AW23" s="395">
        <v>4634.8276900000001</v>
      </c>
      <c r="AX23" s="394"/>
      <c r="AY23" s="391">
        <v>2974.6720899999996</v>
      </c>
      <c r="AZ23" s="395">
        <f>BA23/AY23*1000</f>
        <v>2074.0101138340938</v>
      </c>
      <c r="BA23" s="395">
        <v>6169.5</v>
      </c>
      <c r="BB23" s="394"/>
      <c r="BC23" s="391"/>
      <c r="BD23" s="395"/>
      <c r="BE23" s="395"/>
      <c r="BF23" s="391">
        <v>4250</v>
      </c>
      <c r="BG23" s="395">
        <f>BH23/BF23*1000</f>
        <v>2219.6235294117646</v>
      </c>
      <c r="BH23" s="395">
        <v>9433.4</v>
      </c>
      <c r="BI23" s="394"/>
      <c r="BJ23" s="391">
        <v>3384</v>
      </c>
      <c r="BK23" s="395">
        <f>BL23/BJ23*1000</f>
        <v>2139.6205791962175</v>
      </c>
      <c r="BL23" s="395">
        <v>7240.4760400000005</v>
      </c>
      <c r="BM23" s="394"/>
      <c r="BN23" s="547">
        <v>3177</v>
      </c>
      <c r="BO23" s="548">
        <f>IF(BN23&lt;&gt;0,BP23/BN23*1000,0)</f>
        <v>2706.1693421466789</v>
      </c>
      <c r="BP23" s="548">
        <v>8597.5</v>
      </c>
      <c r="BQ23" s="394"/>
      <c r="BR23" s="547">
        <v>3828</v>
      </c>
      <c r="BS23" s="548">
        <f>IF(BR23&lt;&gt;0,BT23/BR23*1000,0)</f>
        <v>2403.291536050157</v>
      </c>
      <c r="BT23" s="548">
        <v>9199.8000000000011</v>
      </c>
      <c r="BU23" s="394"/>
      <c r="BV23" s="547">
        <v>3634</v>
      </c>
      <c r="BW23" s="548">
        <f>IF(BV23&lt;&gt;0,BX23/BV23*1000,0)</f>
        <v>2726.7198679141447</v>
      </c>
      <c r="BX23" s="548">
        <v>9908.9000000000015</v>
      </c>
      <c r="BY23" s="394"/>
      <c r="BZ23" s="547">
        <v>3189</v>
      </c>
      <c r="CA23" s="548">
        <f>IF(BZ23&lt;&gt;0,CB23/BZ23*1000,0)</f>
        <v>4397.9617434932588</v>
      </c>
      <c r="CB23" s="548">
        <v>14025.1</v>
      </c>
      <c r="CC23" s="394"/>
    </row>
    <row r="24" spans="1:81" ht="31.5">
      <c r="A24" s="366" t="s">
        <v>733</v>
      </c>
      <c r="B24" s="367" t="s">
        <v>722</v>
      </c>
      <c r="C24" s="372">
        <v>16354</v>
      </c>
      <c r="D24" s="372">
        <f t="shared" si="7"/>
        <v>1339.8556927968693</v>
      </c>
      <c r="E24" s="372">
        <v>21912</v>
      </c>
      <c r="F24" s="382">
        <f>+(E24/E10)*100</f>
        <v>7.5446751368660259</v>
      </c>
      <c r="G24" s="372">
        <v>12017</v>
      </c>
      <c r="H24" s="372">
        <f t="shared" si="8"/>
        <v>1592.0778896563202</v>
      </c>
      <c r="I24" s="372">
        <v>19132</v>
      </c>
      <c r="J24" s="370">
        <f>+(I24/I10)*100</f>
        <v>7.2323953245732087</v>
      </c>
      <c r="K24" s="372">
        <v>10388</v>
      </c>
      <c r="L24" s="372">
        <f t="shared" si="0"/>
        <v>1647.1890643049674</v>
      </c>
      <c r="M24" s="372">
        <v>17111</v>
      </c>
      <c r="N24" s="370">
        <f>+(M24/M11)*100</f>
        <v>11.967910249415977</v>
      </c>
      <c r="O24" s="372">
        <v>14347</v>
      </c>
      <c r="P24" s="372">
        <f t="shared" si="1"/>
        <v>1666.8990032759461</v>
      </c>
      <c r="Q24" s="372">
        <v>23915</v>
      </c>
      <c r="R24" s="373">
        <f>+(Q24/Q10)*100</f>
        <v>10.409321598635014</v>
      </c>
      <c r="S24" s="372">
        <v>8476</v>
      </c>
      <c r="T24" s="372">
        <f t="shared" si="2"/>
        <v>2628.0084945729118</v>
      </c>
      <c r="U24" s="372">
        <v>22275</v>
      </c>
      <c r="V24" s="370">
        <f>+(U24/U10)*100</f>
        <v>7.7922214215250714</v>
      </c>
      <c r="W24" s="372">
        <v>10195</v>
      </c>
      <c r="X24" s="390">
        <f t="shared" si="9"/>
        <v>2680.8239333006372</v>
      </c>
      <c r="Y24" s="372">
        <v>27331</v>
      </c>
      <c r="Z24" s="370">
        <f>+(Y24/Y10)*100</f>
        <v>9.0883999946795058</v>
      </c>
      <c r="AA24" s="372">
        <v>15282</v>
      </c>
      <c r="AB24" s="369">
        <f t="shared" si="10"/>
        <v>2778.497578850936</v>
      </c>
      <c r="AC24" s="372">
        <v>42461</v>
      </c>
      <c r="AD24" s="370">
        <f>+(AC24/AC10)*100</f>
        <v>12.38056361436298</v>
      </c>
      <c r="AE24" s="364">
        <f>SUM(AE26:AE27)</f>
        <v>17114</v>
      </c>
      <c r="AF24" s="364">
        <f>AG24/AE24*1000</f>
        <v>5329.2041603365669</v>
      </c>
      <c r="AG24" s="364">
        <f>SUM(AG26:AG27)</f>
        <v>91204</v>
      </c>
      <c r="AH24" s="397">
        <f>+(AG24/AG10)*100</f>
        <v>21.516827331966727</v>
      </c>
      <c r="AI24" s="364">
        <f>SUM(AI26:AI27)</f>
        <v>10777</v>
      </c>
      <c r="AJ24" s="364">
        <f>AK24/AI24*1000</f>
        <v>5875.7539203860069</v>
      </c>
      <c r="AK24" s="392">
        <f>SUM(AK26:AK27)</f>
        <v>63323</v>
      </c>
      <c r="AL24" s="397">
        <f>+(AK24/AK10)*100</f>
        <v>17.603413766262648</v>
      </c>
      <c r="AM24" s="364">
        <f>SUM(AM26:AM27)</f>
        <v>11807</v>
      </c>
      <c r="AN24" s="364">
        <f>AO24/AM24*1000</f>
        <v>4558.9057338866769</v>
      </c>
      <c r="AO24" s="392">
        <f>SUM(AO26:AO27)</f>
        <v>53827</v>
      </c>
      <c r="AP24" s="397">
        <f>+(AO24/AO10)*100</f>
        <v>28.047181082963945</v>
      </c>
      <c r="AQ24" s="364">
        <f>SUM(AQ26:AQ27)</f>
        <v>13200</v>
      </c>
      <c r="AR24" s="364">
        <f>AS24/AQ24*1000</f>
        <v>3385.833333333333</v>
      </c>
      <c r="AS24" s="392">
        <f>SUM(AS26:AS27)</f>
        <v>44693</v>
      </c>
      <c r="AT24" s="397">
        <f>+(AS24/AS10)*100</f>
        <v>23.103724572876011</v>
      </c>
      <c r="AU24" s="364">
        <f>SUM(AU26:AU27)</f>
        <v>7927.3</v>
      </c>
      <c r="AV24" s="364">
        <f>AW24/AU24*1000</f>
        <v>3840.2230267556415</v>
      </c>
      <c r="AW24" s="392">
        <f>SUM(AW26:AW27)</f>
        <v>30442.6</v>
      </c>
      <c r="AX24" s="397">
        <f>+(AW24/AW10)*100</f>
        <v>17.595461382719915</v>
      </c>
      <c r="AY24" s="364">
        <f>SUM(AY26:AY27)</f>
        <v>5585.9584519803175</v>
      </c>
      <c r="AZ24" s="364">
        <f>BA24/AY24*1000</f>
        <v>4559.808351415526</v>
      </c>
      <c r="BA24" s="392">
        <f>SUM(BA26:BA27)</f>
        <v>25470.899999999998</v>
      </c>
      <c r="BB24" s="397"/>
      <c r="BC24" s="364"/>
      <c r="BD24" s="364" t="e">
        <f>BA24/BA50*100</f>
        <v>#DIV/0!</v>
      </c>
      <c r="BE24" s="392">
        <f>+(BA24/BA10)*100</f>
        <v>12.45979875714597</v>
      </c>
      <c r="BF24" s="364">
        <f>SUM(BF26:BF27)</f>
        <v>5808</v>
      </c>
      <c r="BG24" s="364">
        <f>BH24/BF24*1000</f>
        <v>3423.2093663911846</v>
      </c>
      <c r="BH24" s="392">
        <f>SUM(BH26:BH27)</f>
        <v>19882</v>
      </c>
      <c r="BI24" s="397">
        <f>+(BH24/BH10)*100</f>
        <v>9.4498937469194697</v>
      </c>
      <c r="BJ24" s="364">
        <f>SUM(BJ26:BJ27)</f>
        <v>7116</v>
      </c>
      <c r="BK24" s="364">
        <f>BL24/BJ24*1000</f>
        <v>6052.2344013490729</v>
      </c>
      <c r="BL24" s="392">
        <f>SUM(BL26:BL27)</f>
        <v>43067.7</v>
      </c>
      <c r="BM24" s="397">
        <f>+(BL24/BL10)*100</f>
        <v>21.343003420307419</v>
      </c>
      <c r="BN24" s="545">
        <f>SUM(BN26:BN27)</f>
        <v>3717</v>
      </c>
      <c r="BO24" s="546">
        <f>IF(BN24&lt;&gt;0,BP24/BN24*1000,0)</f>
        <v>4920.1775625504433</v>
      </c>
      <c r="BP24" s="546">
        <f>SUM(BP26:BP27)</f>
        <v>18288.3</v>
      </c>
      <c r="BQ24" s="397">
        <f>+(BP24/BP10)*100</f>
        <v>10.842374920186419</v>
      </c>
      <c r="BR24" s="545">
        <f>SUM(BR26:BR27)</f>
        <v>3313</v>
      </c>
      <c r="BS24" s="546">
        <f>IF(BR24&lt;&gt;0,BT24/BR24*1000,0)</f>
        <v>3452.7316631451858</v>
      </c>
      <c r="BT24" s="546">
        <f>SUM(BT26:BT27)</f>
        <v>11438.900000000001</v>
      </c>
      <c r="BU24" s="397">
        <f>+(BT24/BT10)*100</f>
        <v>4.9889351873254908</v>
      </c>
      <c r="BV24" s="545">
        <f>SUM(BV26:BV27)</f>
        <v>1425</v>
      </c>
      <c r="BW24" s="546">
        <f>IF(BV24&lt;&gt;0,BX24/BV24*1000,0)</f>
        <v>11567.298245614036</v>
      </c>
      <c r="BX24" s="546">
        <f>SUM(BX26:BX27)</f>
        <v>16483.400000000001</v>
      </c>
      <c r="BY24" s="397">
        <f>+(BX24/BX10)*100</f>
        <v>6.5993918441455506</v>
      </c>
      <c r="BZ24" s="545">
        <f>SUM(BZ26:BZ27)</f>
        <v>1723</v>
      </c>
      <c r="CA24" s="546">
        <f>IF(BZ24&lt;&gt;0,CB24/BZ24*1000,0)</f>
        <v>7823.0412071967494</v>
      </c>
      <c r="CB24" s="546">
        <f>SUM(CB26:CB27)</f>
        <v>13479.099999999999</v>
      </c>
      <c r="CC24" s="397">
        <f>+(CB24/CB10)*100</f>
        <v>5.2410255054350099</v>
      </c>
    </row>
    <row r="25" spans="1:81" ht="12.75" hidden="1" customHeight="1">
      <c r="A25" s="374"/>
      <c r="B25" s="367"/>
      <c r="C25" s="375"/>
      <c r="D25" s="372" t="e">
        <f t="shared" si="7"/>
        <v>#DIV/0!</v>
      </c>
      <c r="E25" s="375"/>
      <c r="F25" s="367"/>
      <c r="G25" s="375"/>
      <c r="H25" s="372" t="e">
        <f t="shared" si="8"/>
        <v>#DIV/0!</v>
      </c>
      <c r="I25" s="375"/>
      <c r="J25" s="367"/>
      <c r="K25" s="375"/>
      <c r="L25" s="372" t="e">
        <f t="shared" si="0"/>
        <v>#DIV/0!</v>
      </c>
      <c r="M25" s="375"/>
      <c r="N25" s="367"/>
      <c r="O25" s="375"/>
      <c r="P25" s="372" t="e">
        <f t="shared" si="1"/>
        <v>#DIV/0!</v>
      </c>
      <c r="Q25" s="375"/>
      <c r="R25" s="375"/>
      <c r="S25" s="375"/>
      <c r="T25" s="372" t="e">
        <f t="shared" si="2"/>
        <v>#DIV/0!</v>
      </c>
      <c r="U25" s="375"/>
      <c r="V25" s="367"/>
      <c r="W25" s="375"/>
      <c r="X25" s="390" t="e">
        <f t="shared" si="9"/>
        <v>#DIV/0!</v>
      </c>
      <c r="Y25" s="375"/>
      <c r="Z25" s="367"/>
      <c r="AA25" s="375"/>
      <c r="AB25" s="369" t="e">
        <f t="shared" si="10"/>
        <v>#DIV/0!</v>
      </c>
      <c r="AC25" s="375"/>
      <c r="AD25" s="367"/>
      <c r="AE25" s="362"/>
      <c r="AF25" s="393"/>
      <c r="AG25" s="391"/>
      <c r="AH25" s="394"/>
      <c r="AI25" s="362"/>
      <c r="AJ25" s="393"/>
      <c r="AK25" s="395"/>
      <c r="AL25" s="394"/>
      <c r="AM25" s="362"/>
      <c r="AN25" s="393"/>
      <c r="AO25" s="395"/>
      <c r="AP25" s="394"/>
      <c r="AQ25" s="362"/>
      <c r="AR25" s="393"/>
      <c r="AS25" s="395"/>
      <c r="AT25" s="394"/>
      <c r="AU25" s="362"/>
      <c r="AV25" s="393"/>
      <c r="AW25" s="395"/>
      <c r="AX25" s="394"/>
      <c r="AY25" s="362"/>
      <c r="AZ25" s="393"/>
      <c r="BA25" s="395"/>
      <c r="BB25" s="394"/>
      <c r="BC25" s="362"/>
      <c r="BD25" s="393"/>
      <c r="BE25" s="395"/>
      <c r="BF25" s="362"/>
      <c r="BG25" s="393"/>
      <c r="BH25" s="395"/>
      <c r="BI25" s="394"/>
      <c r="BJ25" s="362"/>
      <c r="BK25" s="393"/>
      <c r="BL25" s="395"/>
      <c r="BM25" s="394"/>
      <c r="BN25" s="547"/>
      <c r="BO25" s="548"/>
      <c r="BP25" s="548"/>
      <c r="BQ25" s="394"/>
      <c r="BR25" s="547"/>
      <c r="BS25" s="548"/>
      <c r="BT25" s="548"/>
      <c r="BU25" s="394"/>
      <c r="BV25" s="548"/>
      <c r="BW25" s="547"/>
      <c r="BX25" s="546">
        <f>IF(BW24&lt;&gt;0,BY25/BW24*1000,0)</f>
        <v>0</v>
      </c>
      <c r="BY25" s="394"/>
      <c r="BZ25" s="394"/>
      <c r="CA25" s="394"/>
      <c r="CB25" s="394"/>
      <c r="CC25" s="394"/>
    </row>
    <row r="26" spans="1:81">
      <c r="A26" s="374" t="s">
        <v>734</v>
      </c>
      <c r="B26" s="367" t="s">
        <v>722</v>
      </c>
      <c r="C26" s="375">
        <v>15057</v>
      </c>
      <c r="D26" s="375">
        <f t="shared" si="7"/>
        <v>1073.4542073454209</v>
      </c>
      <c r="E26" s="375">
        <v>16163</v>
      </c>
      <c r="F26" s="367"/>
      <c r="G26" s="375">
        <v>10823</v>
      </c>
      <c r="H26" s="372">
        <f t="shared" si="8"/>
        <v>1265.268409867874</v>
      </c>
      <c r="I26" s="375">
        <v>13694</v>
      </c>
      <c r="J26" s="367"/>
      <c r="K26" s="375">
        <v>9258</v>
      </c>
      <c r="L26" s="375">
        <f t="shared" si="0"/>
        <v>1219.9179088356016</v>
      </c>
      <c r="M26" s="375">
        <v>11294</v>
      </c>
      <c r="N26" s="367"/>
      <c r="O26" s="375">
        <v>12458</v>
      </c>
      <c r="P26" s="375">
        <f t="shared" si="1"/>
        <v>1206.2931449670896</v>
      </c>
      <c r="Q26" s="375">
        <v>15028</v>
      </c>
      <c r="R26" s="375"/>
      <c r="S26" s="375">
        <v>7080</v>
      </c>
      <c r="T26" s="375">
        <f t="shared" si="2"/>
        <v>1639.9717514124295</v>
      </c>
      <c r="U26" s="375">
        <v>11611</v>
      </c>
      <c r="V26" s="367"/>
      <c r="W26" s="375">
        <v>8814</v>
      </c>
      <c r="X26" s="390">
        <f t="shared" si="9"/>
        <v>1776.8323122305424</v>
      </c>
      <c r="Y26" s="375">
        <v>15661</v>
      </c>
      <c r="Z26" s="367"/>
      <c r="AA26" s="375">
        <v>14246</v>
      </c>
      <c r="AB26" s="369">
        <f t="shared" si="10"/>
        <v>1893.7245542608453</v>
      </c>
      <c r="AC26" s="375">
        <v>26978</v>
      </c>
      <c r="AD26" s="367"/>
      <c r="AE26" s="391">
        <v>15135</v>
      </c>
      <c r="AF26" s="391">
        <f>AG26/AE26*1000</f>
        <v>2559.2335645853982</v>
      </c>
      <c r="AG26" s="391">
        <v>38734</v>
      </c>
      <c r="AH26" s="394"/>
      <c r="AI26" s="391">
        <v>9722</v>
      </c>
      <c r="AJ26" s="391">
        <f>AK26/AI26*1000</f>
        <v>4096.2764863196871</v>
      </c>
      <c r="AK26" s="395">
        <v>39824</v>
      </c>
      <c r="AL26" s="394"/>
      <c r="AM26" s="391">
        <v>10576</v>
      </c>
      <c r="AN26" s="391">
        <f>AO26/AM26*1000</f>
        <v>3145.5181543116487</v>
      </c>
      <c r="AO26" s="395">
        <v>33267</v>
      </c>
      <c r="AP26" s="394"/>
      <c r="AQ26" s="391">
        <v>11916</v>
      </c>
      <c r="AR26" s="391">
        <f>AS26/AQ26*1000</f>
        <v>2032.1416582745887</v>
      </c>
      <c r="AS26" s="395">
        <v>24215</v>
      </c>
      <c r="AT26" s="394"/>
      <c r="AU26" s="391">
        <v>6386.3</v>
      </c>
      <c r="AV26" s="391">
        <f>AW26/AU26*1000</f>
        <v>1223.8698463899284</v>
      </c>
      <c r="AW26" s="395">
        <v>7816</v>
      </c>
      <c r="AX26" s="394"/>
      <c r="AY26" s="391">
        <v>4152.0919704983171</v>
      </c>
      <c r="AZ26" s="391">
        <f>BA26/AY26*1000</f>
        <v>1736.9075760464114</v>
      </c>
      <c r="BA26" s="395">
        <v>7211.8</v>
      </c>
      <c r="BB26" s="394"/>
      <c r="BC26" s="391"/>
      <c r="BD26" s="391"/>
      <c r="BE26" s="395"/>
      <c r="BF26" s="391">
        <v>4377</v>
      </c>
      <c r="BG26" s="391">
        <f>BH26/BF26*1000</f>
        <v>1481.9739547635368</v>
      </c>
      <c r="BH26" s="395">
        <v>6486.6</v>
      </c>
      <c r="BI26" s="394"/>
      <c r="BJ26" s="391">
        <v>3511</v>
      </c>
      <c r="BK26" s="391">
        <f>BL26/BJ26*1000</f>
        <v>1614.2124750783253</v>
      </c>
      <c r="BL26" s="395">
        <v>5667.5</v>
      </c>
      <c r="BM26" s="394"/>
      <c r="BN26" s="547">
        <v>3341</v>
      </c>
      <c r="BO26" s="548">
        <f>IF(BN26&lt;&gt;0,BP26/BN26*1000,0)</f>
        <v>2019.9940137683327</v>
      </c>
      <c r="BP26" s="548">
        <v>6748.8</v>
      </c>
      <c r="BQ26" s="394"/>
      <c r="BR26" s="547">
        <v>2859</v>
      </c>
      <c r="BS26" s="548">
        <f>IF(BR26&lt;&gt;0,BT26/BR26*1000,0)</f>
        <v>1821.8607904861842</v>
      </c>
      <c r="BT26" s="548">
        <v>5208.7000000000007</v>
      </c>
      <c r="BU26" s="394"/>
      <c r="BV26" s="547">
        <v>607</v>
      </c>
      <c r="BW26" s="548">
        <f>IF(BV26&lt;&gt;0,BX26/BV26*1000,0)</f>
        <v>3964.9093904448105</v>
      </c>
      <c r="BX26" s="548">
        <v>2406.6999999999998</v>
      </c>
      <c r="BY26" s="394"/>
      <c r="BZ26" s="547">
        <v>643</v>
      </c>
      <c r="CA26" s="548">
        <f>IF(BZ26&lt;&gt;0,CB26/BZ26*1000,0)</f>
        <v>3547.5894245723171</v>
      </c>
      <c r="CB26" s="548">
        <v>2281.1</v>
      </c>
      <c r="CC26" s="394"/>
    </row>
    <row r="27" spans="1:81">
      <c r="A27" s="374" t="s">
        <v>730</v>
      </c>
      <c r="B27" s="367" t="s">
        <v>722</v>
      </c>
      <c r="C27" s="375">
        <v>1297</v>
      </c>
      <c r="D27" s="375">
        <f t="shared" si="7"/>
        <v>4432.5366229760994</v>
      </c>
      <c r="E27" s="375">
        <v>5749</v>
      </c>
      <c r="F27" s="367"/>
      <c r="G27" s="375">
        <v>1194</v>
      </c>
      <c r="H27" s="372">
        <f t="shared" si="8"/>
        <v>4554.4388609715243</v>
      </c>
      <c r="I27" s="375">
        <v>5438</v>
      </c>
      <c r="J27" s="367"/>
      <c r="K27" s="375">
        <v>1130</v>
      </c>
      <c r="L27" s="375">
        <f t="shared" si="0"/>
        <v>5147.787610619469</v>
      </c>
      <c r="M27" s="375">
        <v>5817</v>
      </c>
      <c r="N27" s="367"/>
      <c r="O27" s="375">
        <v>1889</v>
      </c>
      <c r="P27" s="375">
        <f t="shared" si="1"/>
        <v>4704.6056114346211</v>
      </c>
      <c r="Q27" s="375">
        <v>8887</v>
      </c>
      <c r="R27" s="375"/>
      <c r="S27" s="375">
        <v>1396</v>
      </c>
      <c r="T27" s="375">
        <f t="shared" si="2"/>
        <v>7638.9684813753584</v>
      </c>
      <c r="U27" s="375">
        <v>10664</v>
      </c>
      <c r="V27" s="367"/>
      <c r="W27" s="375">
        <v>1381</v>
      </c>
      <c r="X27" s="390">
        <f t="shared" si="9"/>
        <v>8450.3982621288924</v>
      </c>
      <c r="Y27" s="375">
        <v>11670</v>
      </c>
      <c r="Z27" s="367"/>
      <c r="AA27" s="375">
        <v>1036</v>
      </c>
      <c r="AB27" s="369">
        <f t="shared" si="10"/>
        <v>14944.980694980695</v>
      </c>
      <c r="AC27" s="375">
        <v>15483</v>
      </c>
      <c r="AD27" s="367"/>
      <c r="AE27" s="391">
        <v>1979</v>
      </c>
      <c r="AF27" s="395">
        <f>AG27/AE27*1000</f>
        <v>26513.390601313793</v>
      </c>
      <c r="AG27" s="391">
        <v>52470</v>
      </c>
      <c r="AH27" s="394"/>
      <c r="AI27" s="391">
        <v>1055</v>
      </c>
      <c r="AJ27" s="395">
        <f>AK27/AI27*1000</f>
        <v>22273.933649289098</v>
      </c>
      <c r="AK27" s="395">
        <v>23499</v>
      </c>
      <c r="AL27" s="394"/>
      <c r="AM27" s="391">
        <v>1231</v>
      </c>
      <c r="AN27" s="395">
        <f>AO27/AM27*1000</f>
        <v>16701.868399675059</v>
      </c>
      <c r="AO27" s="395">
        <v>20560</v>
      </c>
      <c r="AP27" s="394"/>
      <c r="AQ27" s="391">
        <v>1284</v>
      </c>
      <c r="AR27" s="395">
        <f>AS27/AQ27*1000</f>
        <v>15948.598130841121</v>
      </c>
      <c r="AS27" s="395">
        <v>20478</v>
      </c>
      <c r="AT27" s="394"/>
      <c r="AU27" s="391">
        <v>1541</v>
      </c>
      <c r="AV27" s="395">
        <f>AW27/AU27*1000</f>
        <v>14683.062946138871</v>
      </c>
      <c r="AW27" s="395">
        <v>22626.6</v>
      </c>
      <c r="AX27" s="394"/>
      <c r="AY27" s="391">
        <v>1433.8664814820002</v>
      </c>
      <c r="AZ27" s="395">
        <f>BA27/AY27*1000</f>
        <v>12734.170326045949</v>
      </c>
      <c r="BA27" s="395">
        <v>18259.099999999999</v>
      </c>
      <c r="BB27" s="394"/>
      <c r="BC27" s="391"/>
      <c r="BD27" s="395"/>
      <c r="BE27" s="395"/>
      <c r="BF27" s="391">
        <v>1431</v>
      </c>
      <c r="BG27" s="395">
        <f>BH27/BF27*1000</f>
        <v>9360.8665269042613</v>
      </c>
      <c r="BH27" s="395">
        <v>13395.4</v>
      </c>
      <c r="BI27" s="394"/>
      <c r="BJ27" s="391">
        <v>3605</v>
      </c>
      <c r="BK27" s="395">
        <f>BL27/BJ27*1000</f>
        <v>10374.535367545075</v>
      </c>
      <c r="BL27" s="395">
        <v>37400.199999999997</v>
      </c>
      <c r="BM27" s="394"/>
      <c r="BN27" s="547">
        <v>376</v>
      </c>
      <c r="BO27" s="548">
        <f>IF(BN27&lt;&gt;0,BP27/BN27*1000,0)</f>
        <v>30690.159574468085</v>
      </c>
      <c r="BP27" s="548">
        <v>11539.5</v>
      </c>
      <c r="BQ27" s="394"/>
      <c r="BR27" s="547">
        <v>454</v>
      </c>
      <c r="BS27" s="548">
        <f>IF(BR27&lt;&gt;0,BT27/BR27*1000,0)</f>
        <v>13722.907488986784</v>
      </c>
      <c r="BT27" s="548">
        <v>6230.2</v>
      </c>
      <c r="BU27" s="394"/>
      <c r="BV27" s="547">
        <v>818</v>
      </c>
      <c r="BW27" s="548">
        <f>IF(BV27&lt;&gt;0,BX27/BV27*1000,0)</f>
        <v>17208.67970660147</v>
      </c>
      <c r="BX27" s="548">
        <v>14076.7</v>
      </c>
      <c r="BY27" s="394"/>
      <c r="BZ27" s="547">
        <v>1080</v>
      </c>
      <c r="CA27" s="548">
        <f>IF(BZ27&lt;&gt;0,CB27/BZ27*1000,0)</f>
        <v>10368.518518518516</v>
      </c>
      <c r="CB27" s="548">
        <v>11197.999999999998</v>
      </c>
      <c r="CC27" s="394"/>
    </row>
    <row r="28" spans="1:81">
      <c r="A28" s="398"/>
      <c r="B28" s="399"/>
      <c r="C28" s="400"/>
      <c r="D28" s="400"/>
      <c r="E28" s="400"/>
      <c r="F28" s="399"/>
      <c r="G28" s="400"/>
      <c r="H28" s="401"/>
      <c r="I28" s="400"/>
      <c r="J28" s="399"/>
      <c r="K28" s="400"/>
      <c r="L28" s="400"/>
      <c r="M28" s="400"/>
      <c r="N28" s="399"/>
      <c r="O28" s="400"/>
      <c r="P28" s="400"/>
      <c r="Q28" s="400"/>
      <c r="R28" s="400"/>
      <c r="S28" s="400"/>
      <c r="T28" s="400"/>
      <c r="U28" s="400"/>
      <c r="V28" s="399"/>
      <c r="W28" s="400"/>
      <c r="X28" s="402"/>
      <c r="Y28" s="400"/>
      <c r="Z28" s="399"/>
      <c r="AA28" s="400"/>
      <c r="AB28" s="403"/>
      <c r="AC28" s="400"/>
      <c r="AD28" s="399"/>
      <c r="AE28" s="404"/>
      <c r="AF28" s="405"/>
      <c r="AG28" s="404"/>
      <c r="AH28" s="406"/>
      <c r="AI28" s="404"/>
      <c r="AJ28" s="405"/>
      <c r="AK28" s="405"/>
      <c r="AL28" s="406"/>
      <c r="AM28" s="404"/>
      <c r="AN28" s="405"/>
      <c r="AO28" s="405"/>
      <c r="AP28" s="406"/>
      <c r="AQ28" s="404"/>
      <c r="AR28" s="405"/>
      <c r="AS28" s="405"/>
      <c r="AT28" s="406"/>
      <c r="AU28" s="404"/>
      <c r="AV28" s="405"/>
      <c r="AW28" s="405"/>
      <c r="AX28" s="406"/>
      <c r="AY28" s="404"/>
      <c r="AZ28" s="405"/>
      <c r="BA28" s="405"/>
      <c r="BB28" s="406"/>
      <c r="BC28" s="404"/>
      <c r="BD28" s="405"/>
      <c r="BE28" s="405"/>
      <c r="BF28" s="404"/>
      <c r="BG28" s="405"/>
      <c r="BH28" s="405"/>
      <c r="BI28" s="406"/>
      <c r="BJ28" s="404"/>
      <c r="BK28" s="405"/>
      <c r="BL28" s="405"/>
      <c r="BM28" s="406"/>
      <c r="BN28" s="404"/>
      <c r="BO28" s="405"/>
      <c r="BP28" s="405"/>
      <c r="BQ28" s="406"/>
      <c r="BR28" s="404"/>
      <c r="BS28" s="405"/>
      <c r="BT28" s="405"/>
      <c r="BU28" s="406"/>
      <c r="BV28" s="406"/>
      <c r="BW28" s="406"/>
      <c r="BX28" s="406"/>
      <c r="BY28" s="406"/>
      <c r="BZ28" s="406"/>
      <c r="CA28" s="406"/>
      <c r="CB28" s="406"/>
      <c r="CC28" s="406"/>
    </row>
    <row r="29" spans="1:81">
      <c r="A29" s="398"/>
      <c r="B29" s="399"/>
      <c r="C29" s="400"/>
      <c r="D29" s="400"/>
      <c r="E29" s="400"/>
      <c r="F29" s="399"/>
      <c r="G29" s="400"/>
      <c r="H29" s="401"/>
      <c r="I29" s="400"/>
      <c r="J29" s="399"/>
      <c r="K29" s="400"/>
      <c r="L29" s="400"/>
      <c r="M29" s="400"/>
      <c r="N29" s="399"/>
      <c r="O29" s="400"/>
      <c r="P29" s="400"/>
      <c r="Q29" s="400"/>
      <c r="R29" s="400"/>
      <c r="S29" s="400"/>
      <c r="T29" s="400"/>
      <c r="U29" s="400"/>
      <c r="V29" s="399"/>
      <c r="W29" s="400"/>
      <c r="X29" s="402"/>
      <c r="Y29" s="400"/>
      <c r="Z29" s="399"/>
      <c r="AA29" s="400"/>
      <c r="AB29" s="403"/>
      <c r="AC29" s="400"/>
      <c r="AD29" s="399"/>
      <c r="AE29" s="404"/>
      <c r="AF29" s="405"/>
      <c r="AG29" s="404"/>
      <c r="AH29" s="406"/>
      <c r="AI29" s="404"/>
      <c r="AJ29" s="405"/>
      <c r="AK29" s="405"/>
      <c r="AL29" s="406"/>
      <c r="AM29" s="404"/>
      <c r="AN29" s="405"/>
      <c r="AO29" s="405"/>
      <c r="AP29" s="406"/>
      <c r="AQ29" s="404"/>
      <c r="AR29" s="405"/>
      <c r="AS29" s="405"/>
      <c r="AT29" s="406"/>
      <c r="AU29" s="404"/>
      <c r="AV29" s="405"/>
      <c r="AW29" s="405"/>
      <c r="AX29" s="406"/>
      <c r="AY29" s="404"/>
      <c r="AZ29" s="405"/>
      <c r="BA29" s="405"/>
      <c r="BB29" s="406"/>
      <c r="BC29" s="404"/>
      <c r="BD29" s="405"/>
      <c r="BE29" s="405"/>
      <c r="BF29" s="404"/>
      <c r="BG29" s="405"/>
      <c r="BH29" s="405"/>
      <c r="BI29" s="406"/>
      <c r="BJ29" s="404"/>
      <c r="BK29" s="405"/>
      <c r="BL29" s="405"/>
      <c r="BM29" s="406"/>
      <c r="BN29" s="404"/>
      <c r="BO29" s="405"/>
      <c r="BP29" s="405"/>
      <c r="BQ29" s="406"/>
      <c r="BR29" s="404"/>
      <c r="BS29" s="405"/>
      <c r="BT29" s="405"/>
      <c r="BU29" s="406"/>
      <c r="BV29" s="406"/>
      <c r="BW29" s="406"/>
      <c r="BX29" s="406"/>
      <c r="BY29" s="406"/>
      <c r="BZ29" s="406"/>
      <c r="CA29" s="406"/>
      <c r="CB29" s="406"/>
      <c r="CC29" s="406"/>
    </row>
    <row r="30" spans="1:81" ht="15" customHeight="1">
      <c r="A30" s="150" t="s">
        <v>963</v>
      </c>
    </row>
    <row r="31" spans="1:81">
      <c r="A31" s="6" t="s">
        <v>962</v>
      </c>
    </row>
    <row r="40" spans="1:10">
      <c r="A40" s="161"/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>
      <c r="A41" s="161"/>
      <c r="B41" s="161"/>
      <c r="C41" s="161"/>
      <c r="D41" s="161"/>
      <c r="E41" s="161"/>
      <c r="F41" s="161"/>
      <c r="G41" s="161"/>
      <c r="H41" s="161"/>
      <c r="I41" s="161"/>
      <c r="J41" s="161"/>
    </row>
    <row r="42" spans="1:10">
      <c r="A42" s="383"/>
      <c r="B42" s="161"/>
      <c r="C42" s="161"/>
      <c r="D42" s="161"/>
      <c r="E42" s="161"/>
      <c r="F42" s="161"/>
      <c r="G42" s="161"/>
      <c r="H42" s="161"/>
      <c r="I42" s="161"/>
      <c r="J42" s="161"/>
    </row>
    <row r="43" spans="1:10">
      <c r="A43" s="383"/>
      <c r="B43" s="161"/>
      <c r="C43" s="161"/>
      <c r="D43" s="161"/>
      <c r="E43" s="161"/>
      <c r="F43" s="161"/>
      <c r="G43" s="161"/>
      <c r="H43" s="161"/>
      <c r="I43" s="161"/>
      <c r="J43" s="161"/>
    </row>
    <row r="44" spans="1:10">
      <c r="A44" s="383"/>
      <c r="B44" s="161"/>
      <c r="C44" s="161"/>
      <c r="D44" s="161"/>
      <c r="E44" s="161"/>
      <c r="F44" s="161"/>
      <c r="G44" s="161"/>
      <c r="H44" s="161"/>
      <c r="I44" s="161"/>
      <c r="J44" s="161"/>
    </row>
    <row r="45" spans="1:10">
      <c r="A45" s="383"/>
      <c r="B45" s="161"/>
      <c r="C45" s="161"/>
      <c r="D45" s="161"/>
      <c r="E45" s="161"/>
      <c r="F45" s="161"/>
      <c r="G45" s="161"/>
      <c r="H45" s="161"/>
      <c r="I45" s="161"/>
      <c r="J45" s="161"/>
    </row>
    <row r="46" spans="1:10">
      <c r="A46" s="383"/>
      <c r="B46" s="161"/>
      <c r="C46" s="161"/>
      <c r="D46" s="161"/>
      <c r="E46" s="161"/>
      <c r="F46" s="161"/>
      <c r="G46" s="161"/>
      <c r="H46" s="161"/>
      <c r="I46" s="161"/>
      <c r="J46" s="161"/>
    </row>
    <row r="47" spans="1:10">
      <c r="A47" s="383"/>
      <c r="B47" s="161"/>
      <c r="C47" s="161"/>
      <c r="D47" s="161"/>
      <c r="E47" s="161"/>
      <c r="F47" s="161"/>
      <c r="G47" s="161"/>
      <c r="H47" s="161"/>
      <c r="I47" s="161"/>
      <c r="J47" s="161"/>
    </row>
  </sheetData>
  <mergeCells count="23">
    <mergeCell ref="BV2:BX3"/>
    <mergeCell ref="BZ2:CB3"/>
    <mergeCell ref="A1:BU1"/>
    <mergeCell ref="AE2:AG3"/>
    <mergeCell ref="AI2:AK3"/>
    <mergeCell ref="AM2:AO3"/>
    <mergeCell ref="AQ2:AS3"/>
    <mergeCell ref="AU2:AW3"/>
    <mergeCell ref="BC2:BE3"/>
    <mergeCell ref="BF2:BH3"/>
    <mergeCell ref="BJ2:BL3"/>
    <mergeCell ref="BN2:BP3"/>
    <mergeCell ref="BR2:BT3"/>
    <mergeCell ref="AY2:BA3"/>
    <mergeCell ref="A2:A4"/>
    <mergeCell ref="B2:B4"/>
    <mergeCell ref="W2:Y3"/>
    <mergeCell ref="AA2:AC3"/>
    <mergeCell ref="C2:E3"/>
    <mergeCell ref="G2:I3"/>
    <mergeCell ref="K2:M3"/>
    <mergeCell ref="O2:Q3"/>
    <mergeCell ref="S2:U3"/>
  </mergeCells>
  <hyperlinks>
    <hyperlink ref="A31" r:id="rId1"/>
  </hyperlinks>
  <pageMargins left="1.5" right="0.75" top="1.5" bottom="1" header="0" footer="0"/>
  <pageSetup paperSize="9" orientation="landscape" horizontalDpi="1200" verticalDpi="1200" r:id="rId2"/>
  <headerFooter alignWithMargins="0">
    <oddHeader>&amp;R&amp;G</oddHeader>
    <oddFooter>&amp;R33</oddFooter>
  </headerFooter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F101"/>
  <sheetViews>
    <sheetView zoomScale="77" zoomScaleNormal="77" workbookViewId="0">
      <pane xSplit="2" ySplit="6" topLeftCell="AK7" activePane="bottomRight" state="frozen"/>
      <selection pane="topRight" activeCell="C1" sqref="C1"/>
      <selection pane="bottomLeft" activeCell="A9" sqref="A9"/>
      <selection pane="bottomRight" activeCell="AL19" sqref="AL19"/>
    </sheetView>
  </sheetViews>
  <sheetFormatPr baseColWidth="10" defaultColWidth="11.42578125" defaultRowHeight="15.75"/>
  <cols>
    <col min="1" max="1" width="23.42578125" style="26" customWidth="1"/>
    <col min="2" max="2" width="13" style="26" customWidth="1"/>
    <col min="3" max="4" width="12.85546875" style="26" customWidth="1"/>
    <col min="5" max="5" width="12.5703125" style="26" customWidth="1"/>
    <col min="6" max="6" width="11.42578125" style="26" customWidth="1"/>
    <col min="7" max="7" width="9.85546875" style="26" customWidth="1"/>
    <col min="8" max="8" width="9.42578125" style="26" customWidth="1"/>
    <col min="9" max="9" width="10.42578125" style="26" customWidth="1"/>
    <col min="10" max="14" width="11.42578125" style="26" customWidth="1"/>
    <col min="15" max="41" width="11.42578125" style="407" customWidth="1"/>
    <col min="42" max="43" width="0" style="407" hidden="1" customWidth="1"/>
    <col min="44" max="54" width="11.42578125" style="407" customWidth="1"/>
    <col min="55" max="55" width="11.42578125" style="26" customWidth="1"/>
    <col min="56" max="56" width="11.42578125" style="407" customWidth="1"/>
    <col min="57" max="57" width="20.42578125" style="407" customWidth="1"/>
    <col min="58" max="59" width="11.42578125" style="407" customWidth="1"/>
    <col min="60" max="60" width="12.7109375" style="407" customWidth="1"/>
    <col min="61" max="75" width="11.42578125" style="407" customWidth="1"/>
    <col min="76" max="76" width="19.140625" style="407" customWidth="1"/>
    <col min="77" max="83" width="11.42578125" style="407" customWidth="1"/>
    <col min="84" max="84" width="12.85546875" style="407" customWidth="1"/>
    <col min="85" max="99" width="11.42578125" style="407" customWidth="1"/>
    <col min="100" max="256" width="11.42578125" style="26"/>
    <col min="257" max="257" width="23.42578125" style="26" customWidth="1"/>
    <col min="258" max="258" width="13" style="26" customWidth="1"/>
    <col min="259" max="260" width="12.85546875" style="26" customWidth="1"/>
    <col min="261" max="261" width="12.5703125" style="26" customWidth="1"/>
    <col min="262" max="262" width="11.42578125" style="26" customWidth="1"/>
    <col min="263" max="263" width="9.85546875" style="26" customWidth="1"/>
    <col min="264" max="264" width="9.42578125" style="26" customWidth="1"/>
    <col min="265" max="265" width="10.42578125" style="26" customWidth="1"/>
    <col min="266" max="297" width="11.42578125" style="26" customWidth="1"/>
    <col min="298" max="299" width="0" style="26" hidden="1" customWidth="1"/>
    <col min="300" max="312" width="11.42578125" style="26" customWidth="1"/>
    <col min="313" max="313" width="20.42578125" style="26" customWidth="1"/>
    <col min="314" max="315" width="11.42578125" style="26" customWidth="1"/>
    <col min="316" max="316" width="12.7109375" style="26" customWidth="1"/>
    <col min="317" max="331" width="11.42578125" style="26" customWidth="1"/>
    <col min="332" max="332" width="19.140625" style="26" customWidth="1"/>
    <col min="333" max="339" width="11.42578125" style="26" customWidth="1"/>
    <col min="340" max="340" width="12.85546875" style="26" customWidth="1"/>
    <col min="341" max="355" width="11.42578125" style="26" customWidth="1"/>
    <col min="356" max="512" width="11.42578125" style="26"/>
    <col min="513" max="513" width="23.42578125" style="26" customWidth="1"/>
    <col min="514" max="514" width="13" style="26" customWidth="1"/>
    <col min="515" max="516" width="12.85546875" style="26" customWidth="1"/>
    <col min="517" max="517" width="12.5703125" style="26" customWidth="1"/>
    <col min="518" max="518" width="11.42578125" style="26" customWidth="1"/>
    <col min="519" max="519" width="9.85546875" style="26" customWidth="1"/>
    <col min="520" max="520" width="9.42578125" style="26" customWidth="1"/>
    <col min="521" max="521" width="10.42578125" style="26" customWidth="1"/>
    <col min="522" max="553" width="11.42578125" style="26" customWidth="1"/>
    <col min="554" max="555" width="0" style="26" hidden="1" customWidth="1"/>
    <col min="556" max="568" width="11.42578125" style="26" customWidth="1"/>
    <col min="569" max="569" width="20.42578125" style="26" customWidth="1"/>
    <col min="570" max="571" width="11.42578125" style="26" customWidth="1"/>
    <col min="572" max="572" width="12.7109375" style="26" customWidth="1"/>
    <col min="573" max="587" width="11.42578125" style="26" customWidth="1"/>
    <col min="588" max="588" width="19.140625" style="26" customWidth="1"/>
    <col min="589" max="595" width="11.42578125" style="26" customWidth="1"/>
    <col min="596" max="596" width="12.85546875" style="26" customWidth="1"/>
    <col min="597" max="611" width="11.42578125" style="26" customWidth="1"/>
    <col min="612" max="768" width="11.42578125" style="26"/>
    <col min="769" max="769" width="23.42578125" style="26" customWidth="1"/>
    <col min="770" max="770" width="13" style="26" customWidth="1"/>
    <col min="771" max="772" width="12.85546875" style="26" customWidth="1"/>
    <col min="773" max="773" width="12.5703125" style="26" customWidth="1"/>
    <col min="774" max="774" width="11.42578125" style="26" customWidth="1"/>
    <col min="775" max="775" width="9.85546875" style="26" customWidth="1"/>
    <col min="776" max="776" width="9.42578125" style="26" customWidth="1"/>
    <col min="777" max="777" width="10.42578125" style="26" customWidth="1"/>
    <col min="778" max="809" width="11.42578125" style="26" customWidth="1"/>
    <col min="810" max="811" width="0" style="26" hidden="1" customWidth="1"/>
    <col min="812" max="824" width="11.42578125" style="26" customWidth="1"/>
    <col min="825" max="825" width="20.42578125" style="26" customWidth="1"/>
    <col min="826" max="827" width="11.42578125" style="26" customWidth="1"/>
    <col min="828" max="828" width="12.7109375" style="26" customWidth="1"/>
    <col min="829" max="843" width="11.42578125" style="26" customWidth="1"/>
    <col min="844" max="844" width="19.140625" style="26" customWidth="1"/>
    <col min="845" max="851" width="11.42578125" style="26" customWidth="1"/>
    <col min="852" max="852" width="12.85546875" style="26" customWidth="1"/>
    <col min="853" max="867" width="11.42578125" style="26" customWidth="1"/>
    <col min="868" max="1024" width="11.42578125" style="26"/>
    <col min="1025" max="1025" width="23.42578125" style="26" customWidth="1"/>
    <col min="1026" max="1026" width="13" style="26" customWidth="1"/>
    <col min="1027" max="1028" width="12.85546875" style="26" customWidth="1"/>
    <col min="1029" max="1029" width="12.5703125" style="26" customWidth="1"/>
    <col min="1030" max="1030" width="11.42578125" style="26" customWidth="1"/>
    <col min="1031" max="1031" width="9.85546875" style="26" customWidth="1"/>
    <col min="1032" max="1032" width="9.42578125" style="26" customWidth="1"/>
    <col min="1033" max="1033" width="10.42578125" style="26" customWidth="1"/>
    <col min="1034" max="1065" width="11.42578125" style="26" customWidth="1"/>
    <col min="1066" max="1067" width="0" style="26" hidden="1" customWidth="1"/>
    <col min="1068" max="1080" width="11.42578125" style="26" customWidth="1"/>
    <col min="1081" max="1081" width="20.42578125" style="26" customWidth="1"/>
    <col min="1082" max="1083" width="11.42578125" style="26" customWidth="1"/>
    <col min="1084" max="1084" width="12.7109375" style="26" customWidth="1"/>
    <col min="1085" max="1099" width="11.42578125" style="26" customWidth="1"/>
    <col min="1100" max="1100" width="19.140625" style="26" customWidth="1"/>
    <col min="1101" max="1107" width="11.42578125" style="26" customWidth="1"/>
    <col min="1108" max="1108" width="12.85546875" style="26" customWidth="1"/>
    <col min="1109" max="1123" width="11.42578125" style="26" customWidth="1"/>
    <col min="1124" max="1280" width="11.42578125" style="26"/>
    <col min="1281" max="1281" width="23.42578125" style="26" customWidth="1"/>
    <col min="1282" max="1282" width="13" style="26" customWidth="1"/>
    <col min="1283" max="1284" width="12.85546875" style="26" customWidth="1"/>
    <col min="1285" max="1285" width="12.5703125" style="26" customWidth="1"/>
    <col min="1286" max="1286" width="11.42578125" style="26" customWidth="1"/>
    <col min="1287" max="1287" width="9.85546875" style="26" customWidth="1"/>
    <col min="1288" max="1288" width="9.42578125" style="26" customWidth="1"/>
    <col min="1289" max="1289" width="10.42578125" style="26" customWidth="1"/>
    <col min="1290" max="1321" width="11.42578125" style="26" customWidth="1"/>
    <col min="1322" max="1323" width="0" style="26" hidden="1" customWidth="1"/>
    <col min="1324" max="1336" width="11.42578125" style="26" customWidth="1"/>
    <col min="1337" max="1337" width="20.42578125" style="26" customWidth="1"/>
    <col min="1338" max="1339" width="11.42578125" style="26" customWidth="1"/>
    <col min="1340" max="1340" width="12.7109375" style="26" customWidth="1"/>
    <col min="1341" max="1355" width="11.42578125" style="26" customWidth="1"/>
    <col min="1356" max="1356" width="19.140625" style="26" customWidth="1"/>
    <col min="1357" max="1363" width="11.42578125" style="26" customWidth="1"/>
    <col min="1364" max="1364" width="12.85546875" style="26" customWidth="1"/>
    <col min="1365" max="1379" width="11.42578125" style="26" customWidth="1"/>
    <col min="1380" max="1536" width="11.42578125" style="26"/>
    <col min="1537" max="1537" width="23.42578125" style="26" customWidth="1"/>
    <col min="1538" max="1538" width="13" style="26" customWidth="1"/>
    <col min="1539" max="1540" width="12.85546875" style="26" customWidth="1"/>
    <col min="1541" max="1541" width="12.5703125" style="26" customWidth="1"/>
    <col min="1542" max="1542" width="11.42578125" style="26" customWidth="1"/>
    <col min="1543" max="1543" width="9.85546875" style="26" customWidth="1"/>
    <col min="1544" max="1544" width="9.42578125" style="26" customWidth="1"/>
    <col min="1545" max="1545" width="10.42578125" style="26" customWidth="1"/>
    <col min="1546" max="1577" width="11.42578125" style="26" customWidth="1"/>
    <col min="1578" max="1579" width="0" style="26" hidden="1" customWidth="1"/>
    <col min="1580" max="1592" width="11.42578125" style="26" customWidth="1"/>
    <col min="1593" max="1593" width="20.42578125" style="26" customWidth="1"/>
    <col min="1594" max="1595" width="11.42578125" style="26" customWidth="1"/>
    <col min="1596" max="1596" width="12.7109375" style="26" customWidth="1"/>
    <col min="1597" max="1611" width="11.42578125" style="26" customWidth="1"/>
    <col min="1612" max="1612" width="19.140625" style="26" customWidth="1"/>
    <col min="1613" max="1619" width="11.42578125" style="26" customWidth="1"/>
    <col min="1620" max="1620" width="12.85546875" style="26" customWidth="1"/>
    <col min="1621" max="1635" width="11.42578125" style="26" customWidth="1"/>
    <col min="1636" max="1792" width="11.42578125" style="26"/>
    <col min="1793" max="1793" width="23.42578125" style="26" customWidth="1"/>
    <col min="1794" max="1794" width="13" style="26" customWidth="1"/>
    <col min="1795" max="1796" width="12.85546875" style="26" customWidth="1"/>
    <col min="1797" max="1797" width="12.5703125" style="26" customWidth="1"/>
    <col min="1798" max="1798" width="11.42578125" style="26" customWidth="1"/>
    <col min="1799" max="1799" width="9.85546875" style="26" customWidth="1"/>
    <col min="1800" max="1800" width="9.42578125" style="26" customWidth="1"/>
    <col min="1801" max="1801" width="10.42578125" style="26" customWidth="1"/>
    <col min="1802" max="1833" width="11.42578125" style="26" customWidth="1"/>
    <col min="1834" max="1835" width="0" style="26" hidden="1" customWidth="1"/>
    <col min="1836" max="1848" width="11.42578125" style="26" customWidth="1"/>
    <col min="1849" max="1849" width="20.42578125" style="26" customWidth="1"/>
    <col min="1850" max="1851" width="11.42578125" style="26" customWidth="1"/>
    <col min="1852" max="1852" width="12.7109375" style="26" customWidth="1"/>
    <col min="1853" max="1867" width="11.42578125" style="26" customWidth="1"/>
    <col min="1868" max="1868" width="19.140625" style="26" customWidth="1"/>
    <col min="1869" max="1875" width="11.42578125" style="26" customWidth="1"/>
    <col min="1876" max="1876" width="12.85546875" style="26" customWidth="1"/>
    <col min="1877" max="1891" width="11.42578125" style="26" customWidth="1"/>
    <col min="1892" max="2048" width="11.42578125" style="26"/>
    <col min="2049" max="2049" width="23.42578125" style="26" customWidth="1"/>
    <col min="2050" max="2050" width="13" style="26" customWidth="1"/>
    <col min="2051" max="2052" width="12.85546875" style="26" customWidth="1"/>
    <col min="2053" max="2053" width="12.5703125" style="26" customWidth="1"/>
    <col min="2054" max="2054" width="11.42578125" style="26" customWidth="1"/>
    <col min="2055" max="2055" width="9.85546875" style="26" customWidth="1"/>
    <col min="2056" max="2056" width="9.42578125" style="26" customWidth="1"/>
    <col min="2057" max="2057" width="10.42578125" style="26" customWidth="1"/>
    <col min="2058" max="2089" width="11.42578125" style="26" customWidth="1"/>
    <col min="2090" max="2091" width="0" style="26" hidden="1" customWidth="1"/>
    <col min="2092" max="2104" width="11.42578125" style="26" customWidth="1"/>
    <col min="2105" max="2105" width="20.42578125" style="26" customWidth="1"/>
    <col min="2106" max="2107" width="11.42578125" style="26" customWidth="1"/>
    <col min="2108" max="2108" width="12.7109375" style="26" customWidth="1"/>
    <col min="2109" max="2123" width="11.42578125" style="26" customWidth="1"/>
    <col min="2124" max="2124" width="19.140625" style="26" customWidth="1"/>
    <col min="2125" max="2131" width="11.42578125" style="26" customWidth="1"/>
    <col min="2132" max="2132" width="12.85546875" style="26" customWidth="1"/>
    <col min="2133" max="2147" width="11.42578125" style="26" customWidth="1"/>
    <col min="2148" max="2304" width="11.42578125" style="26"/>
    <col min="2305" max="2305" width="23.42578125" style="26" customWidth="1"/>
    <col min="2306" max="2306" width="13" style="26" customWidth="1"/>
    <col min="2307" max="2308" width="12.85546875" style="26" customWidth="1"/>
    <col min="2309" max="2309" width="12.5703125" style="26" customWidth="1"/>
    <col min="2310" max="2310" width="11.42578125" style="26" customWidth="1"/>
    <col min="2311" max="2311" width="9.85546875" style="26" customWidth="1"/>
    <col min="2312" max="2312" width="9.42578125" style="26" customWidth="1"/>
    <col min="2313" max="2313" width="10.42578125" style="26" customWidth="1"/>
    <col min="2314" max="2345" width="11.42578125" style="26" customWidth="1"/>
    <col min="2346" max="2347" width="0" style="26" hidden="1" customWidth="1"/>
    <col min="2348" max="2360" width="11.42578125" style="26" customWidth="1"/>
    <col min="2361" max="2361" width="20.42578125" style="26" customWidth="1"/>
    <col min="2362" max="2363" width="11.42578125" style="26" customWidth="1"/>
    <col min="2364" max="2364" width="12.7109375" style="26" customWidth="1"/>
    <col min="2365" max="2379" width="11.42578125" style="26" customWidth="1"/>
    <col min="2380" max="2380" width="19.140625" style="26" customWidth="1"/>
    <col min="2381" max="2387" width="11.42578125" style="26" customWidth="1"/>
    <col min="2388" max="2388" width="12.85546875" style="26" customWidth="1"/>
    <col min="2389" max="2403" width="11.42578125" style="26" customWidth="1"/>
    <col min="2404" max="2560" width="11.42578125" style="26"/>
    <col min="2561" max="2561" width="23.42578125" style="26" customWidth="1"/>
    <col min="2562" max="2562" width="13" style="26" customWidth="1"/>
    <col min="2563" max="2564" width="12.85546875" style="26" customWidth="1"/>
    <col min="2565" max="2565" width="12.5703125" style="26" customWidth="1"/>
    <col min="2566" max="2566" width="11.42578125" style="26" customWidth="1"/>
    <col min="2567" max="2567" width="9.85546875" style="26" customWidth="1"/>
    <col min="2568" max="2568" width="9.42578125" style="26" customWidth="1"/>
    <col min="2569" max="2569" width="10.42578125" style="26" customWidth="1"/>
    <col min="2570" max="2601" width="11.42578125" style="26" customWidth="1"/>
    <col min="2602" max="2603" width="0" style="26" hidden="1" customWidth="1"/>
    <col min="2604" max="2616" width="11.42578125" style="26" customWidth="1"/>
    <col min="2617" max="2617" width="20.42578125" style="26" customWidth="1"/>
    <col min="2618" max="2619" width="11.42578125" style="26" customWidth="1"/>
    <col min="2620" max="2620" width="12.7109375" style="26" customWidth="1"/>
    <col min="2621" max="2635" width="11.42578125" style="26" customWidth="1"/>
    <col min="2636" max="2636" width="19.140625" style="26" customWidth="1"/>
    <col min="2637" max="2643" width="11.42578125" style="26" customWidth="1"/>
    <col min="2644" max="2644" width="12.85546875" style="26" customWidth="1"/>
    <col min="2645" max="2659" width="11.42578125" style="26" customWidth="1"/>
    <col min="2660" max="2816" width="11.42578125" style="26"/>
    <col min="2817" max="2817" width="23.42578125" style="26" customWidth="1"/>
    <col min="2818" max="2818" width="13" style="26" customWidth="1"/>
    <col min="2819" max="2820" width="12.85546875" style="26" customWidth="1"/>
    <col min="2821" max="2821" width="12.5703125" style="26" customWidth="1"/>
    <col min="2822" max="2822" width="11.42578125" style="26" customWidth="1"/>
    <col min="2823" max="2823" width="9.85546875" style="26" customWidth="1"/>
    <col min="2824" max="2824" width="9.42578125" style="26" customWidth="1"/>
    <col min="2825" max="2825" width="10.42578125" style="26" customWidth="1"/>
    <col min="2826" max="2857" width="11.42578125" style="26" customWidth="1"/>
    <col min="2858" max="2859" width="0" style="26" hidden="1" customWidth="1"/>
    <col min="2860" max="2872" width="11.42578125" style="26" customWidth="1"/>
    <col min="2873" max="2873" width="20.42578125" style="26" customWidth="1"/>
    <col min="2874" max="2875" width="11.42578125" style="26" customWidth="1"/>
    <col min="2876" max="2876" width="12.7109375" style="26" customWidth="1"/>
    <col min="2877" max="2891" width="11.42578125" style="26" customWidth="1"/>
    <col min="2892" max="2892" width="19.140625" style="26" customWidth="1"/>
    <col min="2893" max="2899" width="11.42578125" style="26" customWidth="1"/>
    <col min="2900" max="2900" width="12.85546875" style="26" customWidth="1"/>
    <col min="2901" max="2915" width="11.42578125" style="26" customWidth="1"/>
    <col min="2916" max="3072" width="11.42578125" style="26"/>
    <col min="3073" max="3073" width="23.42578125" style="26" customWidth="1"/>
    <col min="3074" max="3074" width="13" style="26" customWidth="1"/>
    <col min="3075" max="3076" width="12.85546875" style="26" customWidth="1"/>
    <col min="3077" max="3077" width="12.5703125" style="26" customWidth="1"/>
    <col min="3078" max="3078" width="11.42578125" style="26" customWidth="1"/>
    <col min="3079" max="3079" width="9.85546875" style="26" customWidth="1"/>
    <col min="3080" max="3080" width="9.42578125" style="26" customWidth="1"/>
    <col min="3081" max="3081" width="10.42578125" style="26" customWidth="1"/>
    <col min="3082" max="3113" width="11.42578125" style="26" customWidth="1"/>
    <col min="3114" max="3115" width="0" style="26" hidden="1" customWidth="1"/>
    <col min="3116" max="3128" width="11.42578125" style="26" customWidth="1"/>
    <col min="3129" max="3129" width="20.42578125" style="26" customWidth="1"/>
    <col min="3130" max="3131" width="11.42578125" style="26" customWidth="1"/>
    <col min="3132" max="3132" width="12.7109375" style="26" customWidth="1"/>
    <col min="3133" max="3147" width="11.42578125" style="26" customWidth="1"/>
    <col min="3148" max="3148" width="19.140625" style="26" customWidth="1"/>
    <col min="3149" max="3155" width="11.42578125" style="26" customWidth="1"/>
    <col min="3156" max="3156" width="12.85546875" style="26" customWidth="1"/>
    <col min="3157" max="3171" width="11.42578125" style="26" customWidth="1"/>
    <col min="3172" max="3328" width="11.42578125" style="26"/>
    <col min="3329" max="3329" width="23.42578125" style="26" customWidth="1"/>
    <col min="3330" max="3330" width="13" style="26" customWidth="1"/>
    <col min="3331" max="3332" width="12.85546875" style="26" customWidth="1"/>
    <col min="3333" max="3333" width="12.5703125" style="26" customWidth="1"/>
    <col min="3334" max="3334" width="11.42578125" style="26" customWidth="1"/>
    <col min="3335" max="3335" width="9.85546875" style="26" customWidth="1"/>
    <col min="3336" max="3336" width="9.42578125" style="26" customWidth="1"/>
    <col min="3337" max="3337" width="10.42578125" style="26" customWidth="1"/>
    <col min="3338" max="3369" width="11.42578125" style="26" customWidth="1"/>
    <col min="3370" max="3371" width="0" style="26" hidden="1" customWidth="1"/>
    <col min="3372" max="3384" width="11.42578125" style="26" customWidth="1"/>
    <col min="3385" max="3385" width="20.42578125" style="26" customWidth="1"/>
    <col min="3386" max="3387" width="11.42578125" style="26" customWidth="1"/>
    <col min="3388" max="3388" width="12.7109375" style="26" customWidth="1"/>
    <col min="3389" max="3403" width="11.42578125" style="26" customWidth="1"/>
    <col min="3404" max="3404" width="19.140625" style="26" customWidth="1"/>
    <col min="3405" max="3411" width="11.42578125" style="26" customWidth="1"/>
    <col min="3412" max="3412" width="12.85546875" style="26" customWidth="1"/>
    <col min="3413" max="3427" width="11.42578125" style="26" customWidth="1"/>
    <col min="3428" max="3584" width="11.42578125" style="26"/>
    <col min="3585" max="3585" width="23.42578125" style="26" customWidth="1"/>
    <col min="3586" max="3586" width="13" style="26" customWidth="1"/>
    <col min="3587" max="3588" width="12.85546875" style="26" customWidth="1"/>
    <col min="3589" max="3589" width="12.5703125" style="26" customWidth="1"/>
    <col min="3590" max="3590" width="11.42578125" style="26" customWidth="1"/>
    <col min="3591" max="3591" width="9.85546875" style="26" customWidth="1"/>
    <col min="3592" max="3592" width="9.42578125" style="26" customWidth="1"/>
    <col min="3593" max="3593" width="10.42578125" style="26" customWidth="1"/>
    <col min="3594" max="3625" width="11.42578125" style="26" customWidth="1"/>
    <col min="3626" max="3627" width="0" style="26" hidden="1" customWidth="1"/>
    <col min="3628" max="3640" width="11.42578125" style="26" customWidth="1"/>
    <col min="3641" max="3641" width="20.42578125" style="26" customWidth="1"/>
    <col min="3642" max="3643" width="11.42578125" style="26" customWidth="1"/>
    <col min="3644" max="3644" width="12.7109375" style="26" customWidth="1"/>
    <col min="3645" max="3659" width="11.42578125" style="26" customWidth="1"/>
    <col min="3660" max="3660" width="19.140625" style="26" customWidth="1"/>
    <col min="3661" max="3667" width="11.42578125" style="26" customWidth="1"/>
    <col min="3668" max="3668" width="12.85546875" style="26" customWidth="1"/>
    <col min="3669" max="3683" width="11.42578125" style="26" customWidth="1"/>
    <col min="3684" max="3840" width="11.42578125" style="26"/>
    <col min="3841" max="3841" width="23.42578125" style="26" customWidth="1"/>
    <col min="3842" max="3842" width="13" style="26" customWidth="1"/>
    <col min="3843" max="3844" width="12.85546875" style="26" customWidth="1"/>
    <col min="3845" max="3845" width="12.5703125" style="26" customWidth="1"/>
    <col min="3846" max="3846" width="11.42578125" style="26" customWidth="1"/>
    <col min="3847" max="3847" width="9.85546875" style="26" customWidth="1"/>
    <col min="3848" max="3848" width="9.42578125" style="26" customWidth="1"/>
    <col min="3849" max="3849" width="10.42578125" style="26" customWidth="1"/>
    <col min="3850" max="3881" width="11.42578125" style="26" customWidth="1"/>
    <col min="3882" max="3883" width="0" style="26" hidden="1" customWidth="1"/>
    <col min="3884" max="3896" width="11.42578125" style="26" customWidth="1"/>
    <col min="3897" max="3897" width="20.42578125" style="26" customWidth="1"/>
    <col min="3898" max="3899" width="11.42578125" style="26" customWidth="1"/>
    <col min="3900" max="3900" width="12.7109375" style="26" customWidth="1"/>
    <col min="3901" max="3915" width="11.42578125" style="26" customWidth="1"/>
    <col min="3916" max="3916" width="19.140625" style="26" customWidth="1"/>
    <col min="3917" max="3923" width="11.42578125" style="26" customWidth="1"/>
    <col min="3924" max="3924" width="12.85546875" style="26" customWidth="1"/>
    <col min="3925" max="3939" width="11.42578125" style="26" customWidth="1"/>
    <col min="3940" max="4096" width="11.42578125" style="26"/>
    <col min="4097" max="4097" width="23.42578125" style="26" customWidth="1"/>
    <col min="4098" max="4098" width="13" style="26" customWidth="1"/>
    <col min="4099" max="4100" width="12.85546875" style="26" customWidth="1"/>
    <col min="4101" max="4101" width="12.5703125" style="26" customWidth="1"/>
    <col min="4102" max="4102" width="11.42578125" style="26" customWidth="1"/>
    <col min="4103" max="4103" width="9.85546875" style="26" customWidth="1"/>
    <col min="4104" max="4104" width="9.42578125" style="26" customWidth="1"/>
    <col min="4105" max="4105" width="10.42578125" style="26" customWidth="1"/>
    <col min="4106" max="4137" width="11.42578125" style="26" customWidth="1"/>
    <col min="4138" max="4139" width="0" style="26" hidden="1" customWidth="1"/>
    <col min="4140" max="4152" width="11.42578125" style="26" customWidth="1"/>
    <col min="4153" max="4153" width="20.42578125" style="26" customWidth="1"/>
    <col min="4154" max="4155" width="11.42578125" style="26" customWidth="1"/>
    <col min="4156" max="4156" width="12.7109375" style="26" customWidth="1"/>
    <col min="4157" max="4171" width="11.42578125" style="26" customWidth="1"/>
    <col min="4172" max="4172" width="19.140625" style="26" customWidth="1"/>
    <col min="4173" max="4179" width="11.42578125" style="26" customWidth="1"/>
    <col min="4180" max="4180" width="12.85546875" style="26" customWidth="1"/>
    <col min="4181" max="4195" width="11.42578125" style="26" customWidth="1"/>
    <col min="4196" max="4352" width="11.42578125" style="26"/>
    <col min="4353" max="4353" width="23.42578125" style="26" customWidth="1"/>
    <col min="4354" max="4354" width="13" style="26" customWidth="1"/>
    <col min="4355" max="4356" width="12.85546875" style="26" customWidth="1"/>
    <col min="4357" max="4357" width="12.5703125" style="26" customWidth="1"/>
    <col min="4358" max="4358" width="11.42578125" style="26" customWidth="1"/>
    <col min="4359" max="4359" width="9.85546875" style="26" customWidth="1"/>
    <col min="4360" max="4360" width="9.42578125" style="26" customWidth="1"/>
    <col min="4361" max="4361" width="10.42578125" style="26" customWidth="1"/>
    <col min="4362" max="4393" width="11.42578125" style="26" customWidth="1"/>
    <col min="4394" max="4395" width="0" style="26" hidden="1" customWidth="1"/>
    <col min="4396" max="4408" width="11.42578125" style="26" customWidth="1"/>
    <col min="4409" max="4409" width="20.42578125" style="26" customWidth="1"/>
    <col min="4410" max="4411" width="11.42578125" style="26" customWidth="1"/>
    <col min="4412" max="4412" width="12.7109375" style="26" customWidth="1"/>
    <col min="4413" max="4427" width="11.42578125" style="26" customWidth="1"/>
    <col min="4428" max="4428" width="19.140625" style="26" customWidth="1"/>
    <col min="4429" max="4435" width="11.42578125" style="26" customWidth="1"/>
    <col min="4436" max="4436" width="12.85546875" style="26" customWidth="1"/>
    <col min="4437" max="4451" width="11.42578125" style="26" customWidth="1"/>
    <col min="4452" max="4608" width="11.42578125" style="26"/>
    <col min="4609" max="4609" width="23.42578125" style="26" customWidth="1"/>
    <col min="4610" max="4610" width="13" style="26" customWidth="1"/>
    <col min="4611" max="4612" width="12.85546875" style="26" customWidth="1"/>
    <col min="4613" max="4613" width="12.5703125" style="26" customWidth="1"/>
    <col min="4614" max="4614" width="11.42578125" style="26" customWidth="1"/>
    <col min="4615" max="4615" width="9.85546875" style="26" customWidth="1"/>
    <col min="4616" max="4616" width="9.42578125" style="26" customWidth="1"/>
    <col min="4617" max="4617" width="10.42578125" style="26" customWidth="1"/>
    <col min="4618" max="4649" width="11.42578125" style="26" customWidth="1"/>
    <col min="4650" max="4651" width="0" style="26" hidden="1" customWidth="1"/>
    <col min="4652" max="4664" width="11.42578125" style="26" customWidth="1"/>
    <col min="4665" max="4665" width="20.42578125" style="26" customWidth="1"/>
    <col min="4666" max="4667" width="11.42578125" style="26" customWidth="1"/>
    <col min="4668" max="4668" width="12.7109375" style="26" customWidth="1"/>
    <col min="4669" max="4683" width="11.42578125" style="26" customWidth="1"/>
    <col min="4684" max="4684" width="19.140625" style="26" customWidth="1"/>
    <col min="4685" max="4691" width="11.42578125" style="26" customWidth="1"/>
    <col min="4692" max="4692" width="12.85546875" style="26" customWidth="1"/>
    <col min="4693" max="4707" width="11.42578125" style="26" customWidth="1"/>
    <col min="4708" max="4864" width="11.42578125" style="26"/>
    <col min="4865" max="4865" width="23.42578125" style="26" customWidth="1"/>
    <col min="4866" max="4866" width="13" style="26" customWidth="1"/>
    <col min="4867" max="4868" width="12.85546875" style="26" customWidth="1"/>
    <col min="4869" max="4869" width="12.5703125" style="26" customWidth="1"/>
    <col min="4870" max="4870" width="11.42578125" style="26" customWidth="1"/>
    <col min="4871" max="4871" width="9.85546875" style="26" customWidth="1"/>
    <col min="4872" max="4872" width="9.42578125" style="26" customWidth="1"/>
    <col min="4873" max="4873" width="10.42578125" style="26" customWidth="1"/>
    <col min="4874" max="4905" width="11.42578125" style="26" customWidth="1"/>
    <col min="4906" max="4907" width="0" style="26" hidden="1" customWidth="1"/>
    <col min="4908" max="4920" width="11.42578125" style="26" customWidth="1"/>
    <col min="4921" max="4921" width="20.42578125" style="26" customWidth="1"/>
    <col min="4922" max="4923" width="11.42578125" style="26" customWidth="1"/>
    <col min="4924" max="4924" width="12.7109375" style="26" customWidth="1"/>
    <col min="4925" max="4939" width="11.42578125" style="26" customWidth="1"/>
    <col min="4940" max="4940" width="19.140625" style="26" customWidth="1"/>
    <col min="4941" max="4947" width="11.42578125" style="26" customWidth="1"/>
    <col min="4948" max="4948" width="12.85546875" style="26" customWidth="1"/>
    <col min="4949" max="4963" width="11.42578125" style="26" customWidth="1"/>
    <col min="4964" max="5120" width="11.42578125" style="26"/>
    <col min="5121" max="5121" width="23.42578125" style="26" customWidth="1"/>
    <col min="5122" max="5122" width="13" style="26" customWidth="1"/>
    <col min="5123" max="5124" width="12.85546875" style="26" customWidth="1"/>
    <col min="5125" max="5125" width="12.5703125" style="26" customWidth="1"/>
    <col min="5126" max="5126" width="11.42578125" style="26" customWidth="1"/>
    <col min="5127" max="5127" width="9.85546875" style="26" customWidth="1"/>
    <col min="5128" max="5128" width="9.42578125" style="26" customWidth="1"/>
    <col min="5129" max="5129" width="10.42578125" style="26" customWidth="1"/>
    <col min="5130" max="5161" width="11.42578125" style="26" customWidth="1"/>
    <col min="5162" max="5163" width="0" style="26" hidden="1" customWidth="1"/>
    <col min="5164" max="5176" width="11.42578125" style="26" customWidth="1"/>
    <col min="5177" max="5177" width="20.42578125" style="26" customWidth="1"/>
    <col min="5178" max="5179" width="11.42578125" style="26" customWidth="1"/>
    <col min="5180" max="5180" width="12.7109375" style="26" customWidth="1"/>
    <col min="5181" max="5195" width="11.42578125" style="26" customWidth="1"/>
    <col min="5196" max="5196" width="19.140625" style="26" customWidth="1"/>
    <col min="5197" max="5203" width="11.42578125" style="26" customWidth="1"/>
    <col min="5204" max="5204" width="12.85546875" style="26" customWidth="1"/>
    <col min="5205" max="5219" width="11.42578125" style="26" customWidth="1"/>
    <col min="5220" max="5376" width="11.42578125" style="26"/>
    <col min="5377" max="5377" width="23.42578125" style="26" customWidth="1"/>
    <col min="5378" max="5378" width="13" style="26" customWidth="1"/>
    <col min="5379" max="5380" width="12.85546875" style="26" customWidth="1"/>
    <col min="5381" max="5381" width="12.5703125" style="26" customWidth="1"/>
    <col min="5382" max="5382" width="11.42578125" style="26" customWidth="1"/>
    <col min="5383" max="5383" width="9.85546875" style="26" customWidth="1"/>
    <col min="5384" max="5384" width="9.42578125" style="26" customWidth="1"/>
    <col min="5385" max="5385" width="10.42578125" style="26" customWidth="1"/>
    <col min="5386" max="5417" width="11.42578125" style="26" customWidth="1"/>
    <col min="5418" max="5419" width="0" style="26" hidden="1" customWidth="1"/>
    <col min="5420" max="5432" width="11.42578125" style="26" customWidth="1"/>
    <col min="5433" max="5433" width="20.42578125" style="26" customWidth="1"/>
    <col min="5434" max="5435" width="11.42578125" style="26" customWidth="1"/>
    <col min="5436" max="5436" width="12.7109375" style="26" customWidth="1"/>
    <col min="5437" max="5451" width="11.42578125" style="26" customWidth="1"/>
    <col min="5452" max="5452" width="19.140625" style="26" customWidth="1"/>
    <col min="5453" max="5459" width="11.42578125" style="26" customWidth="1"/>
    <col min="5460" max="5460" width="12.85546875" style="26" customWidth="1"/>
    <col min="5461" max="5475" width="11.42578125" style="26" customWidth="1"/>
    <col min="5476" max="5632" width="11.42578125" style="26"/>
    <col min="5633" max="5633" width="23.42578125" style="26" customWidth="1"/>
    <col min="5634" max="5634" width="13" style="26" customWidth="1"/>
    <col min="5635" max="5636" width="12.85546875" style="26" customWidth="1"/>
    <col min="5637" max="5637" width="12.5703125" style="26" customWidth="1"/>
    <col min="5638" max="5638" width="11.42578125" style="26" customWidth="1"/>
    <col min="5639" max="5639" width="9.85546875" style="26" customWidth="1"/>
    <col min="5640" max="5640" width="9.42578125" style="26" customWidth="1"/>
    <col min="5641" max="5641" width="10.42578125" style="26" customWidth="1"/>
    <col min="5642" max="5673" width="11.42578125" style="26" customWidth="1"/>
    <col min="5674" max="5675" width="0" style="26" hidden="1" customWidth="1"/>
    <col min="5676" max="5688" width="11.42578125" style="26" customWidth="1"/>
    <col min="5689" max="5689" width="20.42578125" style="26" customWidth="1"/>
    <col min="5690" max="5691" width="11.42578125" style="26" customWidth="1"/>
    <col min="5692" max="5692" width="12.7109375" style="26" customWidth="1"/>
    <col min="5693" max="5707" width="11.42578125" style="26" customWidth="1"/>
    <col min="5708" max="5708" width="19.140625" style="26" customWidth="1"/>
    <col min="5709" max="5715" width="11.42578125" style="26" customWidth="1"/>
    <col min="5716" max="5716" width="12.85546875" style="26" customWidth="1"/>
    <col min="5717" max="5731" width="11.42578125" style="26" customWidth="1"/>
    <col min="5732" max="5888" width="11.42578125" style="26"/>
    <col min="5889" max="5889" width="23.42578125" style="26" customWidth="1"/>
    <col min="5890" max="5890" width="13" style="26" customWidth="1"/>
    <col min="5891" max="5892" width="12.85546875" style="26" customWidth="1"/>
    <col min="5893" max="5893" width="12.5703125" style="26" customWidth="1"/>
    <col min="5894" max="5894" width="11.42578125" style="26" customWidth="1"/>
    <col min="5895" max="5895" width="9.85546875" style="26" customWidth="1"/>
    <col min="5896" max="5896" width="9.42578125" style="26" customWidth="1"/>
    <col min="5897" max="5897" width="10.42578125" style="26" customWidth="1"/>
    <col min="5898" max="5929" width="11.42578125" style="26" customWidth="1"/>
    <col min="5930" max="5931" width="0" style="26" hidden="1" customWidth="1"/>
    <col min="5932" max="5944" width="11.42578125" style="26" customWidth="1"/>
    <col min="5945" max="5945" width="20.42578125" style="26" customWidth="1"/>
    <col min="5946" max="5947" width="11.42578125" style="26" customWidth="1"/>
    <col min="5948" max="5948" width="12.7109375" style="26" customWidth="1"/>
    <col min="5949" max="5963" width="11.42578125" style="26" customWidth="1"/>
    <col min="5964" max="5964" width="19.140625" style="26" customWidth="1"/>
    <col min="5965" max="5971" width="11.42578125" style="26" customWidth="1"/>
    <col min="5972" max="5972" width="12.85546875" style="26" customWidth="1"/>
    <col min="5973" max="5987" width="11.42578125" style="26" customWidth="1"/>
    <col min="5988" max="6144" width="11.42578125" style="26"/>
    <col min="6145" max="6145" width="23.42578125" style="26" customWidth="1"/>
    <col min="6146" max="6146" width="13" style="26" customWidth="1"/>
    <col min="6147" max="6148" width="12.85546875" style="26" customWidth="1"/>
    <col min="6149" max="6149" width="12.5703125" style="26" customWidth="1"/>
    <col min="6150" max="6150" width="11.42578125" style="26" customWidth="1"/>
    <col min="6151" max="6151" width="9.85546875" style="26" customWidth="1"/>
    <col min="6152" max="6152" width="9.42578125" style="26" customWidth="1"/>
    <col min="6153" max="6153" width="10.42578125" style="26" customWidth="1"/>
    <col min="6154" max="6185" width="11.42578125" style="26" customWidth="1"/>
    <col min="6186" max="6187" width="0" style="26" hidden="1" customWidth="1"/>
    <col min="6188" max="6200" width="11.42578125" style="26" customWidth="1"/>
    <col min="6201" max="6201" width="20.42578125" style="26" customWidth="1"/>
    <col min="6202" max="6203" width="11.42578125" style="26" customWidth="1"/>
    <col min="6204" max="6204" width="12.7109375" style="26" customWidth="1"/>
    <col min="6205" max="6219" width="11.42578125" style="26" customWidth="1"/>
    <col min="6220" max="6220" width="19.140625" style="26" customWidth="1"/>
    <col min="6221" max="6227" width="11.42578125" style="26" customWidth="1"/>
    <col min="6228" max="6228" width="12.85546875" style="26" customWidth="1"/>
    <col min="6229" max="6243" width="11.42578125" style="26" customWidth="1"/>
    <col min="6244" max="6400" width="11.42578125" style="26"/>
    <col min="6401" max="6401" width="23.42578125" style="26" customWidth="1"/>
    <col min="6402" max="6402" width="13" style="26" customWidth="1"/>
    <col min="6403" max="6404" width="12.85546875" style="26" customWidth="1"/>
    <col min="6405" max="6405" width="12.5703125" style="26" customWidth="1"/>
    <col min="6406" max="6406" width="11.42578125" style="26" customWidth="1"/>
    <col min="6407" max="6407" width="9.85546875" style="26" customWidth="1"/>
    <col min="6408" max="6408" width="9.42578125" style="26" customWidth="1"/>
    <col min="6409" max="6409" width="10.42578125" style="26" customWidth="1"/>
    <col min="6410" max="6441" width="11.42578125" style="26" customWidth="1"/>
    <col min="6442" max="6443" width="0" style="26" hidden="1" customWidth="1"/>
    <col min="6444" max="6456" width="11.42578125" style="26" customWidth="1"/>
    <col min="6457" max="6457" width="20.42578125" style="26" customWidth="1"/>
    <col min="6458" max="6459" width="11.42578125" style="26" customWidth="1"/>
    <col min="6460" max="6460" width="12.7109375" style="26" customWidth="1"/>
    <col min="6461" max="6475" width="11.42578125" style="26" customWidth="1"/>
    <col min="6476" max="6476" width="19.140625" style="26" customWidth="1"/>
    <col min="6477" max="6483" width="11.42578125" style="26" customWidth="1"/>
    <col min="6484" max="6484" width="12.85546875" style="26" customWidth="1"/>
    <col min="6485" max="6499" width="11.42578125" style="26" customWidth="1"/>
    <col min="6500" max="6656" width="11.42578125" style="26"/>
    <col min="6657" max="6657" width="23.42578125" style="26" customWidth="1"/>
    <col min="6658" max="6658" width="13" style="26" customWidth="1"/>
    <col min="6659" max="6660" width="12.85546875" style="26" customWidth="1"/>
    <col min="6661" max="6661" width="12.5703125" style="26" customWidth="1"/>
    <col min="6662" max="6662" width="11.42578125" style="26" customWidth="1"/>
    <col min="6663" max="6663" width="9.85546875" style="26" customWidth="1"/>
    <col min="6664" max="6664" width="9.42578125" style="26" customWidth="1"/>
    <col min="6665" max="6665" width="10.42578125" style="26" customWidth="1"/>
    <col min="6666" max="6697" width="11.42578125" style="26" customWidth="1"/>
    <col min="6698" max="6699" width="0" style="26" hidden="1" customWidth="1"/>
    <col min="6700" max="6712" width="11.42578125" style="26" customWidth="1"/>
    <col min="6713" max="6713" width="20.42578125" style="26" customWidth="1"/>
    <col min="6714" max="6715" width="11.42578125" style="26" customWidth="1"/>
    <col min="6716" max="6716" width="12.7109375" style="26" customWidth="1"/>
    <col min="6717" max="6731" width="11.42578125" style="26" customWidth="1"/>
    <col min="6732" max="6732" width="19.140625" style="26" customWidth="1"/>
    <col min="6733" max="6739" width="11.42578125" style="26" customWidth="1"/>
    <col min="6740" max="6740" width="12.85546875" style="26" customWidth="1"/>
    <col min="6741" max="6755" width="11.42578125" style="26" customWidth="1"/>
    <col min="6756" max="6912" width="11.42578125" style="26"/>
    <col min="6913" max="6913" width="23.42578125" style="26" customWidth="1"/>
    <col min="6914" max="6914" width="13" style="26" customWidth="1"/>
    <col min="6915" max="6916" width="12.85546875" style="26" customWidth="1"/>
    <col min="6917" max="6917" width="12.5703125" style="26" customWidth="1"/>
    <col min="6918" max="6918" width="11.42578125" style="26" customWidth="1"/>
    <col min="6919" max="6919" width="9.85546875" style="26" customWidth="1"/>
    <col min="6920" max="6920" width="9.42578125" style="26" customWidth="1"/>
    <col min="6921" max="6921" width="10.42578125" style="26" customWidth="1"/>
    <col min="6922" max="6953" width="11.42578125" style="26" customWidth="1"/>
    <col min="6954" max="6955" width="0" style="26" hidden="1" customWidth="1"/>
    <col min="6956" max="6968" width="11.42578125" style="26" customWidth="1"/>
    <col min="6969" max="6969" width="20.42578125" style="26" customWidth="1"/>
    <col min="6970" max="6971" width="11.42578125" style="26" customWidth="1"/>
    <col min="6972" max="6972" width="12.7109375" style="26" customWidth="1"/>
    <col min="6973" max="6987" width="11.42578125" style="26" customWidth="1"/>
    <col min="6988" max="6988" width="19.140625" style="26" customWidth="1"/>
    <col min="6989" max="6995" width="11.42578125" style="26" customWidth="1"/>
    <col min="6996" max="6996" width="12.85546875" style="26" customWidth="1"/>
    <col min="6997" max="7011" width="11.42578125" style="26" customWidth="1"/>
    <col min="7012" max="7168" width="11.42578125" style="26"/>
    <col min="7169" max="7169" width="23.42578125" style="26" customWidth="1"/>
    <col min="7170" max="7170" width="13" style="26" customWidth="1"/>
    <col min="7171" max="7172" width="12.85546875" style="26" customWidth="1"/>
    <col min="7173" max="7173" width="12.5703125" style="26" customWidth="1"/>
    <col min="7174" max="7174" width="11.42578125" style="26" customWidth="1"/>
    <col min="7175" max="7175" width="9.85546875" style="26" customWidth="1"/>
    <col min="7176" max="7176" width="9.42578125" style="26" customWidth="1"/>
    <col min="7177" max="7177" width="10.42578125" style="26" customWidth="1"/>
    <col min="7178" max="7209" width="11.42578125" style="26" customWidth="1"/>
    <col min="7210" max="7211" width="0" style="26" hidden="1" customWidth="1"/>
    <col min="7212" max="7224" width="11.42578125" style="26" customWidth="1"/>
    <col min="7225" max="7225" width="20.42578125" style="26" customWidth="1"/>
    <col min="7226" max="7227" width="11.42578125" style="26" customWidth="1"/>
    <col min="7228" max="7228" width="12.7109375" style="26" customWidth="1"/>
    <col min="7229" max="7243" width="11.42578125" style="26" customWidth="1"/>
    <col min="7244" max="7244" width="19.140625" style="26" customWidth="1"/>
    <col min="7245" max="7251" width="11.42578125" style="26" customWidth="1"/>
    <col min="7252" max="7252" width="12.85546875" style="26" customWidth="1"/>
    <col min="7253" max="7267" width="11.42578125" style="26" customWidth="1"/>
    <col min="7268" max="7424" width="11.42578125" style="26"/>
    <col min="7425" max="7425" width="23.42578125" style="26" customWidth="1"/>
    <col min="7426" max="7426" width="13" style="26" customWidth="1"/>
    <col min="7427" max="7428" width="12.85546875" style="26" customWidth="1"/>
    <col min="7429" max="7429" width="12.5703125" style="26" customWidth="1"/>
    <col min="7430" max="7430" width="11.42578125" style="26" customWidth="1"/>
    <col min="7431" max="7431" width="9.85546875" style="26" customWidth="1"/>
    <col min="7432" max="7432" width="9.42578125" style="26" customWidth="1"/>
    <col min="7433" max="7433" width="10.42578125" style="26" customWidth="1"/>
    <col min="7434" max="7465" width="11.42578125" style="26" customWidth="1"/>
    <col min="7466" max="7467" width="0" style="26" hidden="1" customWidth="1"/>
    <col min="7468" max="7480" width="11.42578125" style="26" customWidth="1"/>
    <col min="7481" max="7481" width="20.42578125" style="26" customWidth="1"/>
    <col min="7482" max="7483" width="11.42578125" style="26" customWidth="1"/>
    <col min="7484" max="7484" width="12.7109375" style="26" customWidth="1"/>
    <col min="7485" max="7499" width="11.42578125" style="26" customWidth="1"/>
    <col min="7500" max="7500" width="19.140625" style="26" customWidth="1"/>
    <col min="7501" max="7507" width="11.42578125" style="26" customWidth="1"/>
    <col min="7508" max="7508" width="12.85546875" style="26" customWidth="1"/>
    <col min="7509" max="7523" width="11.42578125" style="26" customWidth="1"/>
    <col min="7524" max="7680" width="11.42578125" style="26"/>
    <col min="7681" max="7681" width="23.42578125" style="26" customWidth="1"/>
    <col min="7682" max="7682" width="13" style="26" customWidth="1"/>
    <col min="7683" max="7684" width="12.85546875" style="26" customWidth="1"/>
    <col min="7685" max="7685" width="12.5703125" style="26" customWidth="1"/>
    <col min="7686" max="7686" width="11.42578125" style="26" customWidth="1"/>
    <col min="7687" max="7687" width="9.85546875" style="26" customWidth="1"/>
    <col min="7688" max="7688" width="9.42578125" style="26" customWidth="1"/>
    <col min="7689" max="7689" width="10.42578125" style="26" customWidth="1"/>
    <col min="7690" max="7721" width="11.42578125" style="26" customWidth="1"/>
    <col min="7722" max="7723" width="0" style="26" hidden="1" customWidth="1"/>
    <col min="7724" max="7736" width="11.42578125" style="26" customWidth="1"/>
    <col min="7737" max="7737" width="20.42578125" style="26" customWidth="1"/>
    <col min="7738" max="7739" width="11.42578125" style="26" customWidth="1"/>
    <col min="7740" max="7740" width="12.7109375" style="26" customWidth="1"/>
    <col min="7741" max="7755" width="11.42578125" style="26" customWidth="1"/>
    <col min="7756" max="7756" width="19.140625" style="26" customWidth="1"/>
    <col min="7757" max="7763" width="11.42578125" style="26" customWidth="1"/>
    <col min="7764" max="7764" width="12.85546875" style="26" customWidth="1"/>
    <col min="7765" max="7779" width="11.42578125" style="26" customWidth="1"/>
    <col min="7780" max="7936" width="11.42578125" style="26"/>
    <col min="7937" max="7937" width="23.42578125" style="26" customWidth="1"/>
    <col min="7938" max="7938" width="13" style="26" customWidth="1"/>
    <col min="7939" max="7940" width="12.85546875" style="26" customWidth="1"/>
    <col min="7941" max="7941" width="12.5703125" style="26" customWidth="1"/>
    <col min="7942" max="7942" width="11.42578125" style="26" customWidth="1"/>
    <col min="7943" max="7943" width="9.85546875" style="26" customWidth="1"/>
    <col min="7944" max="7944" width="9.42578125" style="26" customWidth="1"/>
    <col min="7945" max="7945" width="10.42578125" style="26" customWidth="1"/>
    <col min="7946" max="7977" width="11.42578125" style="26" customWidth="1"/>
    <col min="7978" max="7979" width="0" style="26" hidden="1" customWidth="1"/>
    <col min="7980" max="7992" width="11.42578125" style="26" customWidth="1"/>
    <col min="7993" max="7993" width="20.42578125" style="26" customWidth="1"/>
    <col min="7994" max="7995" width="11.42578125" style="26" customWidth="1"/>
    <col min="7996" max="7996" width="12.7109375" style="26" customWidth="1"/>
    <col min="7997" max="8011" width="11.42578125" style="26" customWidth="1"/>
    <col min="8012" max="8012" width="19.140625" style="26" customWidth="1"/>
    <col min="8013" max="8019" width="11.42578125" style="26" customWidth="1"/>
    <col min="8020" max="8020" width="12.85546875" style="26" customWidth="1"/>
    <col min="8021" max="8035" width="11.42578125" style="26" customWidth="1"/>
    <col min="8036" max="8192" width="11.42578125" style="26"/>
    <col min="8193" max="8193" width="23.42578125" style="26" customWidth="1"/>
    <col min="8194" max="8194" width="13" style="26" customWidth="1"/>
    <col min="8195" max="8196" width="12.85546875" style="26" customWidth="1"/>
    <col min="8197" max="8197" width="12.5703125" style="26" customWidth="1"/>
    <col min="8198" max="8198" width="11.42578125" style="26" customWidth="1"/>
    <col min="8199" max="8199" width="9.85546875" style="26" customWidth="1"/>
    <col min="8200" max="8200" width="9.42578125" style="26" customWidth="1"/>
    <col min="8201" max="8201" width="10.42578125" style="26" customWidth="1"/>
    <col min="8202" max="8233" width="11.42578125" style="26" customWidth="1"/>
    <col min="8234" max="8235" width="0" style="26" hidden="1" customWidth="1"/>
    <col min="8236" max="8248" width="11.42578125" style="26" customWidth="1"/>
    <col min="8249" max="8249" width="20.42578125" style="26" customWidth="1"/>
    <col min="8250" max="8251" width="11.42578125" style="26" customWidth="1"/>
    <col min="8252" max="8252" width="12.7109375" style="26" customWidth="1"/>
    <col min="8253" max="8267" width="11.42578125" style="26" customWidth="1"/>
    <col min="8268" max="8268" width="19.140625" style="26" customWidth="1"/>
    <col min="8269" max="8275" width="11.42578125" style="26" customWidth="1"/>
    <col min="8276" max="8276" width="12.85546875" style="26" customWidth="1"/>
    <col min="8277" max="8291" width="11.42578125" style="26" customWidth="1"/>
    <col min="8292" max="8448" width="11.42578125" style="26"/>
    <col min="8449" max="8449" width="23.42578125" style="26" customWidth="1"/>
    <col min="8450" max="8450" width="13" style="26" customWidth="1"/>
    <col min="8451" max="8452" width="12.85546875" style="26" customWidth="1"/>
    <col min="8453" max="8453" width="12.5703125" style="26" customWidth="1"/>
    <col min="8454" max="8454" width="11.42578125" style="26" customWidth="1"/>
    <col min="8455" max="8455" width="9.85546875" style="26" customWidth="1"/>
    <col min="8456" max="8456" width="9.42578125" style="26" customWidth="1"/>
    <col min="8457" max="8457" width="10.42578125" style="26" customWidth="1"/>
    <col min="8458" max="8489" width="11.42578125" style="26" customWidth="1"/>
    <col min="8490" max="8491" width="0" style="26" hidden="1" customWidth="1"/>
    <col min="8492" max="8504" width="11.42578125" style="26" customWidth="1"/>
    <col min="8505" max="8505" width="20.42578125" style="26" customWidth="1"/>
    <col min="8506" max="8507" width="11.42578125" style="26" customWidth="1"/>
    <col min="8508" max="8508" width="12.7109375" style="26" customWidth="1"/>
    <col min="8509" max="8523" width="11.42578125" style="26" customWidth="1"/>
    <col min="8524" max="8524" width="19.140625" style="26" customWidth="1"/>
    <col min="8525" max="8531" width="11.42578125" style="26" customWidth="1"/>
    <col min="8532" max="8532" width="12.85546875" style="26" customWidth="1"/>
    <col min="8533" max="8547" width="11.42578125" style="26" customWidth="1"/>
    <col min="8548" max="8704" width="11.42578125" style="26"/>
    <col min="8705" max="8705" width="23.42578125" style="26" customWidth="1"/>
    <col min="8706" max="8706" width="13" style="26" customWidth="1"/>
    <col min="8707" max="8708" width="12.85546875" style="26" customWidth="1"/>
    <col min="8709" max="8709" width="12.5703125" style="26" customWidth="1"/>
    <col min="8710" max="8710" width="11.42578125" style="26" customWidth="1"/>
    <col min="8711" max="8711" width="9.85546875" style="26" customWidth="1"/>
    <col min="8712" max="8712" width="9.42578125" style="26" customWidth="1"/>
    <col min="8713" max="8713" width="10.42578125" style="26" customWidth="1"/>
    <col min="8714" max="8745" width="11.42578125" style="26" customWidth="1"/>
    <col min="8746" max="8747" width="0" style="26" hidden="1" customWidth="1"/>
    <col min="8748" max="8760" width="11.42578125" style="26" customWidth="1"/>
    <col min="8761" max="8761" width="20.42578125" style="26" customWidth="1"/>
    <col min="8762" max="8763" width="11.42578125" style="26" customWidth="1"/>
    <col min="8764" max="8764" width="12.7109375" style="26" customWidth="1"/>
    <col min="8765" max="8779" width="11.42578125" style="26" customWidth="1"/>
    <col min="8780" max="8780" width="19.140625" style="26" customWidth="1"/>
    <col min="8781" max="8787" width="11.42578125" style="26" customWidth="1"/>
    <col min="8788" max="8788" width="12.85546875" style="26" customWidth="1"/>
    <col min="8789" max="8803" width="11.42578125" style="26" customWidth="1"/>
    <col min="8804" max="8960" width="11.42578125" style="26"/>
    <col min="8961" max="8961" width="23.42578125" style="26" customWidth="1"/>
    <col min="8962" max="8962" width="13" style="26" customWidth="1"/>
    <col min="8963" max="8964" width="12.85546875" style="26" customWidth="1"/>
    <col min="8965" max="8965" width="12.5703125" style="26" customWidth="1"/>
    <col min="8966" max="8966" width="11.42578125" style="26" customWidth="1"/>
    <col min="8967" max="8967" width="9.85546875" style="26" customWidth="1"/>
    <col min="8968" max="8968" width="9.42578125" style="26" customWidth="1"/>
    <col min="8969" max="8969" width="10.42578125" style="26" customWidth="1"/>
    <col min="8970" max="9001" width="11.42578125" style="26" customWidth="1"/>
    <col min="9002" max="9003" width="0" style="26" hidden="1" customWidth="1"/>
    <col min="9004" max="9016" width="11.42578125" style="26" customWidth="1"/>
    <col min="9017" max="9017" width="20.42578125" style="26" customWidth="1"/>
    <col min="9018" max="9019" width="11.42578125" style="26" customWidth="1"/>
    <col min="9020" max="9020" width="12.7109375" style="26" customWidth="1"/>
    <col min="9021" max="9035" width="11.42578125" style="26" customWidth="1"/>
    <col min="9036" max="9036" width="19.140625" style="26" customWidth="1"/>
    <col min="9037" max="9043" width="11.42578125" style="26" customWidth="1"/>
    <col min="9044" max="9044" width="12.85546875" style="26" customWidth="1"/>
    <col min="9045" max="9059" width="11.42578125" style="26" customWidth="1"/>
    <col min="9060" max="9216" width="11.42578125" style="26"/>
    <col min="9217" max="9217" width="23.42578125" style="26" customWidth="1"/>
    <col min="9218" max="9218" width="13" style="26" customWidth="1"/>
    <col min="9219" max="9220" width="12.85546875" style="26" customWidth="1"/>
    <col min="9221" max="9221" width="12.5703125" style="26" customWidth="1"/>
    <col min="9222" max="9222" width="11.42578125" style="26" customWidth="1"/>
    <col min="9223" max="9223" width="9.85546875" style="26" customWidth="1"/>
    <col min="9224" max="9224" width="9.42578125" style="26" customWidth="1"/>
    <col min="9225" max="9225" width="10.42578125" style="26" customWidth="1"/>
    <col min="9226" max="9257" width="11.42578125" style="26" customWidth="1"/>
    <col min="9258" max="9259" width="0" style="26" hidden="1" customWidth="1"/>
    <col min="9260" max="9272" width="11.42578125" style="26" customWidth="1"/>
    <col min="9273" max="9273" width="20.42578125" style="26" customWidth="1"/>
    <col min="9274" max="9275" width="11.42578125" style="26" customWidth="1"/>
    <col min="9276" max="9276" width="12.7109375" style="26" customWidth="1"/>
    <col min="9277" max="9291" width="11.42578125" style="26" customWidth="1"/>
    <col min="9292" max="9292" width="19.140625" style="26" customWidth="1"/>
    <col min="9293" max="9299" width="11.42578125" style="26" customWidth="1"/>
    <col min="9300" max="9300" width="12.85546875" style="26" customWidth="1"/>
    <col min="9301" max="9315" width="11.42578125" style="26" customWidth="1"/>
    <col min="9316" max="9472" width="11.42578125" style="26"/>
    <col min="9473" max="9473" width="23.42578125" style="26" customWidth="1"/>
    <col min="9474" max="9474" width="13" style="26" customWidth="1"/>
    <col min="9475" max="9476" width="12.85546875" style="26" customWidth="1"/>
    <col min="9477" max="9477" width="12.5703125" style="26" customWidth="1"/>
    <col min="9478" max="9478" width="11.42578125" style="26" customWidth="1"/>
    <col min="9479" max="9479" width="9.85546875" style="26" customWidth="1"/>
    <col min="9480" max="9480" width="9.42578125" style="26" customWidth="1"/>
    <col min="9481" max="9481" width="10.42578125" style="26" customWidth="1"/>
    <col min="9482" max="9513" width="11.42578125" style="26" customWidth="1"/>
    <col min="9514" max="9515" width="0" style="26" hidden="1" customWidth="1"/>
    <col min="9516" max="9528" width="11.42578125" style="26" customWidth="1"/>
    <col min="9529" max="9529" width="20.42578125" style="26" customWidth="1"/>
    <col min="9530" max="9531" width="11.42578125" style="26" customWidth="1"/>
    <col min="9532" max="9532" width="12.7109375" style="26" customWidth="1"/>
    <col min="9533" max="9547" width="11.42578125" style="26" customWidth="1"/>
    <col min="9548" max="9548" width="19.140625" style="26" customWidth="1"/>
    <col min="9549" max="9555" width="11.42578125" style="26" customWidth="1"/>
    <col min="9556" max="9556" width="12.85546875" style="26" customWidth="1"/>
    <col min="9557" max="9571" width="11.42578125" style="26" customWidth="1"/>
    <col min="9572" max="9728" width="11.42578125" style="26"/>
    <col min="9729" max="9729" width="23.42578125" style="26" customWidth="1"/>
    <col min="9730" max="9730" width="13" style="26" customWidth="1"/>
    <col min="9731" max="9732" width="12.85546875" style="26" customWidth="1"/>
    <col min="9733" max="9733" width="12.5703125" style="26" customWidth="1"/>
    <col min="9734" max="9734" width="11.42578125" style="26" customWidth="1"/>
    <col min="9735" max="9735" width="9.85546875" style="26" customWidth="1"/>
    <col min="9736" max="9736" width="9.42578125" style="26" customWidth="1"/>
    <col min="9737" max="9737" width="10.42578125" style="26" customWidth="1"/>
    <col min="9738" max="9769" width="11.42578125" style="26" customWidth="1"/>
    <col min="9770" max="9771" width="0" style="26" hidden="1" customWidth="1"/>
    <col min="9772" max="9784" width="11.42578125" style="26" customWidth="1"/>
    <col min="9785" max="9785" width="20.42578125" style="26" customWidth="1"/>
    <col min="9786" max="9787" width="11.42578125" style="26" customWidth="1"/>
    <col min="9788" max="9788" width="12.7109375" style="26" customWidth="1"/>
    <col min="9789" max="9803" width="11.42578125" style="26" customWidth="1"/>
    <col min="9804" max="9804" width="19.140625" style="26" customWidth="1"/>
    <col min="9805" max="9811" width="11.42578125" style="26" customWidth="1"/>
    <col min="9812" max="9812" width="12.85546875" style="26" customWidth="1"/>
    <col min="9813" max="9827" width="11.42578125" style="26" customWidth="1"/>
    <col min="9828" max="9984" width="11.42578125" style="26"/>
    <col min="9985" max="9985" width="23.42578125" style="26" customWidth="1"/>
    <col min="9986" max="9986" width="13" style="26" customWidth="1"/>
    <col min="9987" max="9988" width="12.85546875" style="26" customWidth="1"/>
    <col min="9989" max="9989" width="12.5703125" style="26" customWidth="1"/>
    <col min="9990" max="9990" width="11.42578125" style="26" customWidth="1"/>
    <col min="9991" max="9991" width="9.85546875" style="26" customWidth="1"/>
    <col min="9992" max="9992" width="9.42578125" style="26" customWidth="1"/>
    <col min="9993" max="9993" width="10.42578125" style="26" customWidth="1"/>
    <col min="9994" max="10025" width="11.42578125" style="26" customWidth="1"/>
    <col min="10026" max="10027" width="0" style="26" hidden="1" customWidth="1"/>
    <col min="10028" max="10040" width="11.42578125" style="26" customWidth="1"/>
    <col min="10041" max="10041" width="20.42578125" style="26" customWidth="1"/>
    <col min="10042" max="10043" width="11.42578125" style="26" customWidth="1"/>
    <col min="10044" max="10044" width="12.7109375" style="26" customWidth="1"/>
    <col min="10045" max="10059" width="11.42578125" style="26" customWidth="1"/>
    <col min="10060" max="10060" width="19.140625" style="26" customWidth="1"/>
    <col min="10061" max="10067" width="11.42578125" style="26" customWidth="1"/>
    <col min="10068" max="10068" width="12.85546875" style="26" customWidth="1"/>
    <col min="10069" max="10083" width="11.42578125" style="26" customWidth="1"/>
    <col min="10084" max="10240" width="11.42578125" style="26"/>
    <col min="10241" max="10241" width="23.42578125" style="26" customWidth="1"/>
    <col min="10242" max="10242" width="13" style="26" customWidth="1"/>
    <col min="10243" max="10244" width="12.85546875" style="26" customWidth="1"/>
    <col min="10245" max="10245" width="12.5703125" style="26" customWidth="1"/>
    <col min="10246" max="10246" width="11.42578125" style="26" customWidth="1"/>
    <col min="10247" max="10247" width="9.85546875" style="26" customWidth="1"/>
    <col min="10248" max="10248" width="9.42578125" style="26" customWidth="1"/>
    <col min="10249" max="10249" width="10.42578125" style="26" customWidth="1"/>
    <col min="10250" max="10281" width="11.42578125" style="26" customWidth="1"/>
    <col min="10282" max="10283" width="0" style="26" hidden="1" customWidth="1"/>
    <col min="10284" max="10296" width="11.42578125" style="26" customWidth="1"/>
    <col min="10297" max="10297" width="20.42578125" style="26" customWidth="1"/>
    <col min="10298" max="10299" width="11.42578125" style="26" customWidth="1"/>
    <col min="10300" max="10300" width="12.7109375" style="26" customWidth="1"/>
    <col min="10301" max="10315" width="11.42578125" style="26" customWidth="1"/>
    <col min="10316" max="10316" width="19.140625" style="26" customWidth="1"/>
    <col min="10317" max="10323" width="11.42578125" style="26" customWidth="1"/>
    <col min="10324" max="10324" width="12.85546875" style="26" customWidth="1"/>
    <col min="10325" max="10339" width="11.42578125" style="26" customWidth="1"/>
    <col min="10340" max="10496" width="11.42578125" style="26"/>
    <col min="10497" max="10497" width="23.42578125" style="26" customWidth="1"/>
    <col min="10498" max="10498" width="13" style="26" customWidth="1"/>
    <col min="10499" max="10500" width="12.85546875" style="26" customWidth="1"/>
    <col min="10501" max="10501" width="12.5703125" style="26" customWidth="1"/>
    <col min="10502" max="10502" width="11.42578125" style="26" customWidth="1"/>
    <col min="10503" max="10503" width="9.85546875" style="26" customWidth="1"/>
    <col min="10504" max="10504" width="9.42578125" style="26" customWidth="1"/>
    <col min="10505" max="10505" width="10.42578125" style="26" customWidth="1"/>
    <col min="10506" max="10537" width="11.42578125" style="26" customWidth="1"/>
    <col min="10538" max="10539" width="0" style="26" hidden="1" customWidth="1"/>
    <col min="10540" max="10552" width="11.42578125" style="26" customWidth="1"/>
    <col min="10553" max="10553" width="20.42578125" style="26" customWidth="1"/>
    <col min="10554" max="10555" width="11.42578125" style="26" customWidth="1"/>
    <col min="10556" max="10556" width="12.7109375" style="26" customWidth="1"/>
    <col min="10557" max="10571" width="11.42578125" style="26" customWidth="1"/>
    <col min="10572" max="10572" width="19.140625" style="26" customWidth="1"/>
    <col min="10573" max="10579" width="11.42578125" style="26" customWidth="1"/>
    <col min="10580" max="10580" width="12.85546875" style="26" customWidth="1"/>
    <col min="10581" max="10595" width="11.42578125" style="26" customWidth="1"/>
    <col min="10596" max="10752" width="11.42578125" style="26"/>
    <col min="10753" max="10753" width="23.42578125" style="26" customWidth="1"/>
    <col min="10754" max="10754" width="13" style="26" customWidth="1"/>
    <col min="10755" max="10756" width="12.85546875" style="26" customWidth="1"/>
    <col min="10757" max="10757" width="12.5703125" style="26" customWidth="1"/>
    <col min="10758" max="10758" width="11.42578125" style="26" customWidth="1"/>
    <col min="10759" max="10759" width="9.85546875" style="26" customWidth="1"/>
    <col min="10760" max="10760" width="9.42578125" style="26" customWidth="1"/>
    <col min="10761" max="10761" width="10.42578125" style="26" customWidth="1"/>
    <col min="10762" max="10793" width="11.42578125" style="26" customWidth="1"/>
    <col min="10794" max="10795" width="0" style="26" hidden="1" customWidth="1"/>
    <col min="10796" max="10808" width="11.42578125" style="26" customWidth="1"/>
    <col min="10809" max="10809" width="20.42578125" style="26" customWidth="1"/>
    <col min="10810" max="10811" width="11.42578125" style="26" customWidth="1"/>
    <col min="10812" max="10812" width="12.7109375" style="26" customWidth="1"/>
    <col min="10813" max="10827" width="11.42578125" style="26" customWidth="1"/>
    <col min="10828" max="10828" width="19.140625" style="26" customWidth="1"/>
    <col min="10829" max="10835" width="11.42578125" style="26" customWidth="1"/>
    <col min="10836" max="10836" width="12.85546875" style="26" customWidth="1"/>
    <col min="10837" max="10851" width="11.42578125" style="26" customWidth="1"/>
    <col min="10852" max="11008" width="11.42578125" style="26"/>
    <col min="11009" max="11009" width="23.42578125" style="26" customWidth="1"/>
    <col min="11010" max="11010" width="13" style="26" customWidth="1"/>
    <col min="11011" max="11012" width="12.85546875" style="26" customWidth="1"/>
    <col min="11013" max="11013" width="12.5703125" style="26" customWidth="1"/>
    <col min="11014" max="11014" width="11.42578125" style="26" customWidth="1"/>
    <col min="11015" max="11015" width="9.85546875" style="26" customWidth="1"/>
    <col min="11016" max="11016" width="9.42578125" style="26" customWidth="1"/>
    <col min="11017" max="11017" width="10.42578125" style="26" customWidth="1"/>
    <col min="11018" max="11049" width="11.42578125" style="26" customWidth="1"/>
    <col min="11050" max="11051" width="0" style="26" hidden="1" customWidth="1"/>
    <col min="11052" max="11064" width="11.42578125" style="26" customWidth="1"/>
    <col min="11065" max="11065" width="20.42578125" style="26" customWidth="1"/>
    <col min="11066" max="11067" width="11.42578125" style="26" customWidth="1"/>
    <col min="11068" max="11068" width="12.7109375" style="26" customWidth="1"/>
    <col min="11069" max="11083" width="11.42578125" style="26" customWidth="1"/>
    <col min="11084" max="11084" width="19.140625" style="26" customWidth="1"/>
    <col min="11085" max="11091" width="11.42578125" style="26" customWidth="1"/>
    <col min="11092" max="11092" width="12.85546875" style="26" customWidth="1"/>
    <col min="11093" max="11107" width="11.42578125" style="26" customWidth="1"/>
    <col min="11108" max="11264" width="11.42578125" style="26"/>
    <col min="11265" max="11265" width="23.42578125" style="26" customWidth="1"/>
    <col min="11266" max="11266" width="13" style="26" customWidth="1"/>
    <col min="11267" max="11268" width="12.85546875" style="26" customWidth="1"/>
    <col min="11269" max="11269" width="12.5703125" style="26" customWidth="1"/>
    <col min="11270" max="11270" width="11.42578125" style="26" customWidth="1"/>
    <col min="11271" max="11271" width="9.85546875" style="26" customWidth="1"/>
    <col min="11272" max="11272" width="9.42578125" style="26" customWidth="1"/>
    <col min="11273" max="11273" width="10.42578125" style="26" customWidth="1"/>
    <col min="11274" max="11305" width="11.42578125" style="26" customWidth="1"/>
    <col min="11306" max="11307" width="0" style="26" hidden="1" customWidth="1"/>
    <col min="11308" max="11320" width="11.42578125" style="26" customWidth="1"/>
    <col min="11321" max="11321" width="20.42578125" style="26" customWidth="1"/>
    <col min="11322" max="11323" width="11.42578125" style="26" customWidth="1"/>
    <col min="11324" max="11324" width="12.7109375" style="26" customWidth="1"/>
    <col min="11325" max="11339" width="11.42578125" style="26" customWidth="1"/>
    <col min="11340" max="11340" width="19.140625" style="26" customWidth="1"/>
    <col min="11341" max="11347" width="11.42578125" style="26" customWidth="1"/>
    <col min="11348" max="11348" width="12.85546875" style="26" customWidth="1"/>
    <col min="11349" max="11363" width="11.42578125" style="26" customWidth="1"/>
    <col min="11364" max="11520" width="11.42578125" style="26"/>
    <col min="11521" max="11521" width="23.42578125" style="26" customWidth="1"/>
    <col min="11522" max="11522" width="13" style="26" customWidth="1"/>
    <col min="11523" max="11524" width="12.85546875" style="26" customWidth="1"/>
    <col min="11525" max="11525" width="12.5703125" style="26" customWidth="1"/>
    <col min="11526" max="11526" width="11.42578125" style="26" customWidth="1"/>
    <col min="11527" max="11527" width="9.85546875" style="26" customWidth="1"/>
    <col min="11528" max="11528" width="9.42578125" style="26" customWidth="1"/>
    <col min="11529" max="11529" width="10.42578125" style="26" customWidth="1"/>
    <col min="11530" max="11561" width="11.42578125" style="26" customWidth="1"/>
    <col min="11562" max="11563" width="0" style="26" hidden="1" customWidth="1"/>
    <col min="11564" max="11576" width="11.42578125" style="26" customWidth="1"/>
    <col min="11577" max="11577" width="20.42578125" style="26" customWidth="1"/>
    <col min="11578" max="11579" width="11.42578125" style="26" customWidth="1"/>
    <col min="11580" max="11580" width="12.7109375" style="26" customWidth="1"/>
    <col min="11581" max="11595" width="11.42578125" style="26" customWidth="1"/>
    <col min="11596" max="11596" width="19.140625" style="26" customWidth="1"/>
    <col min="11597" max="11603" width="11.42578125" style="26" customWidth="1"/>
    <col min="11604" max="11604" width="12.85546875" style="26" customWidth="1"/>
    <col min="11605" max="11619" width="11.42578125" style="26" customWidth="1"/>
    <col min="11620" max="11776" width="11.42578125" style="26"/>
    <col min="11777" max="11777" width="23.42578125" style="26" customWidth="1"/>
    <col min="11778" max="11778" width="13" style="26" customWidth="1"/>
    <col min="11779" max="11780" width="12.85546875" style="26" customWidth="1"/>
    <col min="11781" max="11781" width="12.5703125" style="26" customWidth="1"/>
    <col min="11782" max="11782" width="11.42578125" style="26" customWidth="1"/>
    <col min="11783" max="11783" width="9.85546875" style="26" customWidth="1"/>
    <col min="11784" max="11784" width="9.42578125" style="26" customWidth="1"/>
    <col min="11785" max="11785" width="10.42578125" style="26" customWidth="1"/>
    <col min="11786" max="11817" width="11.42578125" style="26" customWidth="1"/>
    <col min="11818" max="11819" width="0" style="26" hidden="1" customWidth="1"/>
    <col min="11820" max="11832" width="11.42578125" style="26" customWidth="1"/>
    <col min="11833" max="11833" width="20.42578125" style="26" customWidth="1"/>
    <col min="11834" max="11835" width="11.42578125" style="26" customWidth="1"/>
    <col min="11836" max="11836" width="12.7109375" style="26" customWidth="1"/>
    <col min="11837" max="11851" width="11.42578125" style="26" customWidth="1"/>
    <col min="11852" max="11852" width="19.140625" style="26" customWidth="1"/>
    <col min="11853" max="11859" width="11.42578125" style="26" customWidth="1"/>
    <col min="11860" max="11860" width="12.85546875" style="26" customWidth="1"/>
    <col min="11861" max="11875" width="11.42578125" style="26" customWidth="1"/>
    <col min="11876" max="12032" width="11.42578125" style="26"/>
    <col min="12033" max="12033" width="23.42578125" style="26" customWidth="1"/>
    <col min="12034" max="12034" width="13" style="26" customWidth="1"/>
    <col min="12035" max="12036" width="12.85546875" style="26" customWidth="1"/>
    <col min="12037" max="12037" width="12.5703125" style="26" customWidth="1"/>
    <col min="12038" max="12038" width="11.42578125" style="26" customWidth="1"/>
    <col min="12039" max="12039" width="9.85546875" style="26" customWidth="1"/>
    <col min="12040" max="12040" width="9.42578125" style="26" customWidth="1"/>
    <col min="12041" max="12041" width="10.42578125" style="26" customWidth="1"/>
    <col min="12042" max="12073" width="11.42578125" style="26" customWidth="1"/>
    <col min="12074" max="12075" width="0" style="26" hidden="1" customWidth="1"/>
    <col min="12076" max="12088" width="11.42578125" style="26" customWidth="1"/>
    <col min="12089" max="12089" width="20.42578125" style="26" customWidth="1"/>
    <col min="12090" max="12091" width="11.42578125" style="26" customWidth="1"/>
    <col min="12092" max="12092" width="12.7109375" style="26" customWidth="1"/>
    <col min="12093" max="12107" width="11.42578125" style="26" customWidth="1"/>
    <col min="12108" max="12108" width="19.140625" style="26" customWidth="1"/>
    <col min="12109" max="12115" width="11.42578125" style="26" customWidth="1"/>
    <col min="12116" max="12116" width="12.85546875" style="26" customWidth="1"/>
    <col min="12117" max="12131" width="11.42578125" style="26" customWidth="1"/>
    <col min="12132" max="12288" width="11.42578125" style="26"/>
    <col min="12289" max="12289" width="23.42578125" style="26" customWidth="1"/>
    <col min="12290" max="12290" width="13" style="26" customWidth="1"/>
    <col min="12291" max="12292" width="12.85546875" style="26" customWidth="1"/>
    <col min="12293" max="12293" width="12.5703125" style="26" customWidth="1"/>
    <col min="12294" max="12294" width="11.42578125" style="26" customWidth="1"/>
    <col min="12295" max="12295" width="9.85546875" style="26" customWidth="1"/>
    <col min="12296" max="12296" width="9.42578125" style="26" customWidth="1"/>
    <col min="12297" max="12297" width="10.42578125" style="26" customWidth="1"/>
    <col min="12298" max="12329" width="11.42578125" style="26" customWidth="1"/>
    <col min="12330" max="12331" width="0" style="26" hidden="1" customWidth="1"/>
    <col min="12332" max="12344" width="11.42578125" style="26" customWidth="1"/>
    <col min="12345" max="12345" width="20.42578125" style="26" customWidth="1"/>
    <col min="12346" max="12347" width="11.42578125" style="26" customWidth="1"/>
    <col min="12348" max="12348" width="12.7109375" style="26" customWidth="1"/>
    <col min="12349" max="12363" width="11.42578125" style="26" customWidth="1"/>
    <col min="12364" max="12364" width="19.140625" style="26" customWidth="1"/>
    <col min="12365" max="12371" width="11.42578125" style="26" customWidth="1"/>
    <col min="12372" max="12372" width="12.85546875" style="26" customWidth="1"/>
    <col min="12373" max="12387" width="11.42578125" style="26" customWidth="1"/>
    <col min="12388" max="12544" width="11.42578125" style="26"/>
    <col min="12545" max="12545" width="23.42578125" style="26" customWidth="1"/>
    <col min="12546" max="12546" width="13" style="26" customWidth="1"/>
    <col min="12547" max="12548" width="12.85546875" style="26" customWidth="1"/>
    <col min="12549" max="12549" width="12.5703125" style="26" customWidth="1"/>
    <col min="12550" max="12550" width="11.42578125" style="26" customWidth="1"/>
    <col min="12551" max="12551" width="9.85546875" style="26" customWidth="1"/>
    <col min="12552" max="12552" width="9.42578125" style="26" customWidth="1"/>
    <col min="12553" max="12553" width="10.42578125" style="26" customWidth="1"/>
    <col min="12554" max="12585" width="11.42578125" style="26" customWidth="1"/>
    <col min="12586" max="12587" width="0" style="26" hidden="1" customWidth="1"/>
    <col min="12588" max="12600" width="11.42578125" style="26" customWidth="1"/>
    <col min="12601" max="12601" width="20.42578125" style="26" customWidth="1"/>
    <col min="12602" max="12603" width="11.42578125" style="26" customWidth="1"/>
    <col min="12604" max="12604" width="12.7109375" style="26" customWidth="1"/>
    <col min="12605" max="12619" width="11.42578125" style="26" customWidth="1"/>
    <col min="12620" max="12620" width="19.140625" style="26" customWidth="1"/>
    <col min="12621" max="12627" width="11.42578125" style="26" customWidth="1"/>
    <col min="12628" max="12628" width="12.85546875" style="26" customWidth="1"/>
    <col min="12629" max="12643" width="11.42578125" style="26" customWidth="1"/>
    <col min="12644" max="12800" width="11.42578125" style="26"/>
    <col min="12801" max="12801" width="23.42578125" style="26" customWidth="1"/>
    <col min="12802" max="12802" width="13" style="26" customWidth="1"/>
    <col min="12803" max="12804" width="12.85546875" style="26" customWidth="1"/>
    <col min="12805" max="12805" width="12.5703125" style="26" customWidth="1"/>
    <col min="12806" max="12806" width="11.42578125" style="26" customWidth="1"/>
    <col min="12807" max="12807" width="9.85546875" style="26" customWidth="1"/>
    <col min="12808" max="12808" width="9.42578125" style="26" customWidth="1"/>
    <col min="12809" max="12809" width="10.42578125" style="26" customWidth="1"/>
    <col min="12810" max="12841" width="11.42578125" style="26" customWidth="1"/>
    <col min="12842" max="12843" width="0" style="26" hidden="1" customWidth="1"/>
    <col min="12844" max="12856" width="11.42578125" style="26" customWidth="1"/>
    <col min="12857" max="12857" width="20.42578125" style="26" customWidth="1"/>
    <col min="12858" max="12859" width="11.42578125" style="26" customWidth="1"/>
    <col min="12860" max="12860" width="12.7109375" style="26" customWidth="1"/>
    <col min="12861" max="12875" width="11.42578125" style="26" customWidth="1"/>
    <col min="12876" max="12876" width="19.140625" style="26" customWidth="1"/>
    <col min="12877" max="12883" width="11.42578125" style="26" customWidth="1"/>
    <col min="12884" max="12884" width="12.85546875" style="26" customWidth="1"/>
    <col min="12885" max="12899" width="11.42578125" style="26" customWidth="1"/>
    <col min="12900" max="13056" width="11.42578125" style="26"/>
    <col min="13057" max="13057" width="23.42578125" style="26" customWidth="1"/>
    <col min="13058" max="13058" width="13" style="26" customWidth="1"/>
    <col min="13059" max="13060" width="12.85546875" style="26" customWidth="1"/>
    <col min="13061" max="13061" width="12.5703125" style="26" customWidth="1"/>
    <col min="13062" max="13062" width="11.42578125" style="26" customWidth="1"/>
    <col min="13063" max="13063" width="9.85546875" style="26" customWidth="1"/>
    <col min="13064" max="13064" width="9.42578125" style="26" customWidth="1"/>
    <col min="13065" max="13065" width="10.42578125" style="26" customWidth="1"/>
    <col min="13066" max="13097" width="11.42578125" style="26" customWidth="1"/>
    <col min="13098" max="13099" width="0" style="26" hidden="1" customWidth="1"/>
    <col min="13100" max="13112" width="11.42578125" style="26" customWidth="1"/>
    <col min="13113" max="13113" width="20.42578125" style="26" customWidth="1"/>
    <col min="13114" max="13115" width="11.42578125" style="26" customWidth="1"/>
    <col min="13116" max="13116" width="12.7109375" style="26" customWidth="1"/>
    <col min="13117" max="13131" width="11.42578125" style="26" customWidth="1"/>
    <col min="13132" max="13132" width="19.140625" style="26" customWidth="1"/>
    <col min="13133" max="13139" width="11.42578125" style="26" customWidth="1"/>
    <col min="13140" max="13140" width="12.85546875" style="26" customWidth="1"/>
    <col min="13141" max="13155" width="11.42578125" style="26" customWidth="1"/>
    <col min="13156" max="13312" width="11.42578125" style="26"/>
    <col min="13313" max="13313" width="23.42578125" style="26" customWidth="1"/>
    <col min="13314" max="13314" width="13" style="26" customWidth="1"/>
    <col min="13315" max="13316" width="12.85546875" style="26" customWidth="1"/>
    <col min="13317" max="13317" width="12.5703125" style="26" customWidth="1"/>
    <col min="13318" max="13318" width="11.42578125" style="26" customWidth="1"/>
    <col min="13319" max="13319" width="9.85546875" style="26" customWidth="1"/>
    <col min="13320" max="13320" width="9.42578125" style="26" customWidth="1"/>
    <col min="13321" max="13321" width="10.42578125" style="26" customWidth="1"/>
    <col min="13322" max="13353" width="11.42578125" style="26" customWidth="1"/>
    <col min="13354" max="13355" width="0" style="26" hidden="1" customWidth="1"/>
    <col min="13356" max="13368" width="11.42578125" style="26" customWidth="1"/>
    <col min="13369" max="13369" width="20.42578125" style="26" customWidth="1"/>
    <col min="13370" max="13371" width="11.42578125" style="26" customWidth="1"/>
    <col min="13372" max="13372" width="12.7109375" style="26" customWidth="1"/>
    <col min="13373" max="13387" width="11.42578125" style="26" customWidth="1"/>
    <col min="13388" max="13388" width="19.140625" style="26" customWidth="1"/>
    <col min="13389" max="13395" width="11.42578125" style="26" customWidth="1"/>
    <col min="13396" max="13396" width="12.85546875" style="26" customWidth="1"/>
    <col min="13397" max="13411" width="11.42578125" style="26" customWidth="1"/>
    <col min="13412" max="13568" width="11.42578125" style="26"/>
    <col min="13569" max="13569" width="23.42578125" style="26" customWidth="1"/>
    <col min="13570" max="13570" width="13" style="26" customWidth="1"/>
    <col min="13571" max="13572" width="12.85546875" style="26" customWidth="1"/>
    <col min="13573" max="13573" width="12.5703125" style="26" customWidth="1"/>
    <col min="13574" max="13574" width="11.42578125" style="26" customWidth="1"/>
    <col min="13575" max="13575" width="9.85546875" style="26" customWidth="1"/>
    <col min="13576" max="13576" width="9.42578125" style="26" customWidth="1"/>
    <col min="13577" max="13577" width="10.42578125" style="26" customWidth="1"/>
    <col min="13578" max="13609" width="11.42578125" style="26" customWidth="1"/>
    <col min="13610" max="13611" width="0" style="26" hidden="1" customWidth="1"/>
    <col min="13612" max="13624" width="11.42578125" style="26" customWidth="1"/>
    <col min="13625" max="13625" width="20.42578125" style="26" customWidth="1"/>
    <col min="13626" max="13627" width="11.42578125" style="26" customWidth="1"/>
    <col min="13628" max="13628" width="12.7109375" style="26" customWidth="1"/>
    <col min="13629" max="13643" width="11.42578125" style="26" customWidth="1"/>
    <col min="13644" max="13644" width="19.140625" style="26" customWidth="1"/>
    <col min="13645" max="13651" width="11.42578125" style="26" customWidth="1"/>
    <col min="13652" max="13652" width="12.85546875" style="26" customWidth="1"/>
    <col min="13653" max="13667" width="11.42578125" style="26" customWidth="1"/>
    <col min="13668" max="13824" width="11.42578125" style="26"/>
    <col min="13825" max="13825" width="23.42578125" style="26" customWidth="1"/>
    <col min="13826" max="13826" width="13" style="26" customWidth="1"/>
    <col min="13827" max="13828" width="12.85546875" style="26" customWidth="1"/>
    <col min="13829" max="13829" width="12.5703125" style="26" customWidth="1"/>
    <col min="13830" max="13830" width="11.42578125" style="26" customWidth="1"/>
    <col min="13831" max="13831" width="9.85546875" style="26" customWidth="1"/>
    <col min="13832" max="13832" width="9.42578125" style="26" customWidth="1"/>
    <col min="13833" max="13833" width="10.42578125" style="26" customWidth="1"/>
    <col min="13834" max="13865" width="11.42578125" style="26" customWidth="1"/>
    <col min="13866" max="13867" width="0" style="26" hidden="1" customWidth="1"/>
    <col min="13868" max="13880" width="11.42578125" style="26" customWidth="1"/>
    <col min="13881" max="13881" width="20.42578125" style="26" customWidth="1"/>
    <col min="13882" max="13883" width="11.42578125" style="26" customWidth="1"/>
    <col min="13884" max="13884" width="12.7109375" style="26" customWidth="1"/>
    <col min="13885" max="13899" width="11.42578125" style="26" customWidth="1"/>
    <col min="13900" max="13900" width="19.140625" style="26" customWidth="1"/>
    <col min="13901" max="13907" width="11.42578125" style="26" customWidth="1"/>
    <col min="13908" max="13908" width="12.85546875" style="26" customWidth="1"/>
    <col min="13909" max="13923" width="11.42578125" style="26" customWidth="1"/>
    <col min="13924" max="14080" width="11.42578125" style="26"/>
    <col min="14081" max="14081" width="23.42578125" style="26" customWidth="1"/>
    <col min="14082" max="14082" width="13" style="26" customWidth="1"/>
    <col min="14083" max="14084" width="12.85546875" style="26" customWidth="1"/>
    <col min="14085" max="14085" width="12.5703125" style="26" customWidth="1"/>
    <col min="14086" max="14086" width="11.42578125" style="26" customWidth="1"/>
    <col min="14087" max="14087" width="9.85546875" style="26" customWidth="1"/>
    <col min="14088" max="14088" width="9.42578125" style="26" customWidth="1"/>
    <col min="14089" max="14089" width="10.42578125" style="26" customWidth="1"/>
    <col min="14090" max="14121" width="11.42578125" style="26" customWidth="1"/>
    <col min="14122" max="14123" width="0" style="26" hidden="1" customWidth="1"/>
    <col min="14124" max="14136" width="11.42578125" style="26" customWidth="1"/>
    <col min="14137" max="14137" width="20.42578125" style="26" customWidth="1"/>
    <col min="14138" max="14139" width="11.42578125" style="26" customWidth="1"/>
    <col min="14140" max="14140" width="12.7109375" style="26" customWidth="1"/>
    <col min="14141" max="14155" width="11.42578125" style="26" customWidth="1"/>
    <col min="14156" max="14156" width="19.140625" style="26" customWidth="1"/>
    <col min="14157" max="14163" width="11.42578125" style="26" customWidth="1"/>
    <col min="14164" max="14164" width="12.85546875" style="26" customWidth="1"/>
    <col min="14165" max="14179" width="11.42578125" style="26" customWidth="1"/>
    <col min="14180" max="14336" width="11.42578125" style="26"/>
    <col min="14337" max="14337" width="23.42578125" style="26" customWidth="1"/>
    <col min="14338" max="14338" width="13" style="26" customWidth="1"/>
    <col min="14339" max="14340" width="12.85546875" style="26" customWidth="1"/>
    <col min="14341" max="14341" width="12.5703125" style="26" customWidth="1"/>
    <col min="14342" max="14342" width="11.42578125" style="26" customWidth="1"/>
    <col min="14343" max="14343" width="9.85546875" style="26" customWidth="1"/>
    <col min="14344" max="14344" width="9.42578125" style="26" customWidth="1"/>
    <col min="14345" max="14345" width="10.42578125" style="26" customWidth="1"/>
    <col min="14346" max="14377" width="11.42578125" style="26" customWidth="1"/>
    <col min="14378" max="14379" width="0" style="26" hidden="1" customWidth="1"/>
    <col min="14380" max="14392" width="11.42578125" style="26" customWidth="1"/>
    <col min="14393" max="14393" width="20.42578125" style="26" customWidth="1"/>
    <col min="14394" max="14395" width="11.42578125" style="26" customWidth="1"/>
    <col min="14396" max="14396" width="12.7109375" style="26" customWidth="1"/>
    <col min="14397" max="14411" width="11.42578125" style="26" customWidth="1"/>
    <col min="14412" max="14412" width="19.140625" style="26" customWidth="1"/>
    <col min="14413" max="14419" width="11.42578125" style="26" customWidth="1"/>
    <col min="14420" max="14420" width="12.85546875" style="26" customWidth="1"/>
    <col min="14421" max="14435" width="11.42578125" style="26" customWidth="1"/>
    <col min="14436" max="14592" width="11.42578125" style="26"/>
    <col min="14593" max="14593" width="23.42578125" style="26" customWidth="1"/>
    <col min="14594" max="14594" width="13" style="26" customWidth="1"/>
    <col min="14595" max="14596" width="12.85546875" style="26" customWidth="1"/>
    <col min="14597" max="14597" width="12.5703125" style="26" customWidth="1"/>
    <col min="14598" max="14598" width="11.42578125" style="26" customWidth="1"/>
    <col min="14599" max="14599" width="9.85546875" style="26" customWidth="1"/>
    <col min="14600" max="14600" width="9.42578125" style="26" customWidth="1"/>
    <col min="14601" max="14601" width="10.42578125" style="26" customWidth="1"/>
    <col min="14602" max="14633" width="11.42578125" style="26" customWidth="1"/>
    <col min="14634" max="14635" width="0" style="26" hidden="1" customWidth="1"/>
    <col min="14636" max="14648" width="11.42578125" style="26" customWidth="1"/>
    <col min="14649" max="14649" width="20.42578125" style="26" customWidth="1"/>
    <col min="14650" max="14651" width="11.42578125" style="26" customWidth="1"/>
    <col min="14652" max="14652" width="12.7109375" style="26" customWidth="1"/>
    <col min="14653" max="14667" width="11.42578125" style="26" customWidth="1"/>
    <col min="14668" max="14668" width="19.140625" style="26" customWidth="1"/>
    <col min="14669" max="14675" width="11.42578125" style="26" customWidth="1"/>
    <col min="14676" max="14676" width="12.85546875" style="26" customWidth="1"/>
    <col min="14677" max="14691" width="11.42578125" style="26" customWidth="1"/>
    <col min="14692" max="14848" width="11.42578125" style="26"/>
    <col min="14849" max="14849" width="23.42578125" style="26" customWidth="1"/>
    <col min="14850" max="14850" width="13" style="26" customWidth="1"/>
    <col min="14851" max="14852" width="12.85546875" style="26" customWidth="1"/>
    <col min="14853" max="14853" width="12.5703125" style="26" customWidth="1"/>
    <col min="14854" max="14854" width="11.42578125" style="26" customWidth="1"/>
    <col min="14855" max="14855" width="9.85546875" style="26" customWidth="1"/>
    <col min="14856" max="14856" width="9.42578125" style="26" customWidth="1"/>
    <col min="14857" max="14857" width="10.42578125" style="26" customWidth="1"/>
    <col min="14858" max="14889" width="11.42578125" style="26" customWidth="1"/>
    <col min="14890" max="14891" width="0" style="26" hidden="1" customWidth="1"/>
    <col min="14892" max="14904" width="11.42578125" style="26" customWidth="1"/>
    <col min="14905" max="14905" width="20.42578125" style="26" customWidth="1"/>
    <col min="14906" max="14907" width="11.42578125" style="26" customWidth="1"/>
    <col min="14908" max="14908" width="12.7109375" style="26" customWidth="1"/>
    <col min="14909" max="14923" width="11.42578125" style="26" customWidth="1"/>
    <col min="14924" max="14924" width="19.140625" style="26" customWidth="1"/>
    <col min="14925" max="14931" width="11.42578125" style="26" customWidth="1"/>
    <col min="14932" max="14932" width="12.85546875" style="26" customWidth="1"/>
    <col min="14933" max="14947" width="11.42578125" style="26" customWidth="1"/>
    <col min="14948" max="15104" width="11.42578125" style="26"/>
    <col min="15105" max="15105" width="23.42578125" style="26" customWidth="1"/>
    <col min="15106" max="15106" width="13" style="26" customWidth="1"/>
    <col min="15107" max="15108" width="12.85546875" style="26" customWidth="1"/>
    <col min="15109" max="15109" width="12.5703125" style="26" customWidth="1"/>
    <col min="15110" max="15110" width="11.42578125" style="26" customWidth="1"/>
    <col min="15111" max="15111" width="9.85546875" style="26" customWidth="1"/>
    <col min="15112" max="15112" width="9.42578125" style="26" customWidth="1"/>
    <col min="15113" max="15113" width="10.42578125" style="26" customWidth="1"/>
    <col min="15114" max="15145" width="11.42578125" style="26" customWidth="1"/>
    <col min="15146" max="15147" width="0" style="26" hidden="1" customWidth="1"/>
    <col min="15148" max="15160" width="11.42578125" style="26" customWidth="1"/>
    <col min="15161" max="15161" width="20.42578125" style="26" customWidth="1"/>
    <col min="15162" max="15163" width="11.42578125" style="26" customWidth="1"/>
    <col min="15164" max="15164" width="12.7109375" style="26" customWidth="1"/>
    <col min="15165" max="15179" width="11.42578125" style="26" customWidth="1"/>
    <col min="15180" max="15180" width="19.140625" style="26" customWidth="1"/>
    <col min="15181" max="15187" width="11.42578125" style="26" customWidth="1"/>
    <col min="15188" max="15188" width="12.85546875" style="26" customWidth="1"/>
    <col min="15189" max="15203" width="11.42578125" style="26" customWidth="1"/>
    <col min="15204" max="15360" width="11.42578125" style="26"/>
    <col min="15361" max="15361" width="23.42578125" style="26" customWidth="1"/>
    <col min="15362" max="15362" width="13" style="26" customWidth="1"/>
    <col min="15363" max="15364" width="12.85546875" style="26" customWidth="1"/>
    <col min="15365" max="15365" width="12.5703125" style="26" customWidth="1"/>
    <col min="15366" max="15366" width="11.42578125" style="26" customWidth="1"/>
    <col min="15367" max="15367" width="9.85546875" style="26" customWidth="1"/>
    <col min="15368" max="15368" width="9.42578125" style="26" customWidth="1"/>
    <col min="15369" max="15369" width="10.42578125" style="26" customWidth="1"/>
    <col min="15370" max="15401" width="11.42578125" style="26" customWidth="1"/>
    <col min="15402" max="15403" width="0" style="26" hidden="1" customWidth="1"/>
    <col min="15404" max="15416" width="11.42578125" style="26" customWidth="1"/>
    <col min="15417" max="15417" width="20.42578125" style="26" customWidth="1"/>
    <col min="15418" max="15419" width="11.42578125" style="26" customWidth="1"/>
    <col min="15420" max="15420" width="12.7109375" style="26" customWidth="1"/>
    <col min="15421" max="15435" width="11.42578125" style="26" customWidth="1"/>
    <col min="15436" max="15436" width="19.140625" style="26" customWidth="1"/>
    <col min="15437" max="15443" width="11.42578125" style="26" customWidth="1"/>
    <col min="15444" max="15444" width="12.85546875" style="26" customWidth="1"/>
    <col min="15445" max="15459" width="11.42578125" style="26" customWidth="1"/>
    <col min="15460" max="15616" width="11.42578125" style="26"/>
    <col min="15617" max="15617" width="23.42578125" style="26" customWidth="1"/>
    <col min="15618" max="15618" width="13" style="26" customWidth="1"/>
    <col min="15619" max="15620" width="12.85546875" style="26" customWidth="1"/>
    <col min="15621" max="15621" width="12.5703125" style="26" customWidth="1"/>
    <col min="15622" max="15622" width="11.42578125" style="26" customWidth="1"/>
    <col min="15623" max="15623" width="9.85546875" style="26" customWidth="1"/>
    <col min="15624" max="15624" width="9.42578125" style="26" customWidth="1"/>
    <col min="15625" max="15625" width="10.42578125" style="26" customWidth="1"/>
    <col min="15626" max="15657" width="11.42578125" style="26" customWidth="1"/>
    <col min="15658" max="15659" width="0" style="26" hidden="1" customWidth="1"/>
    <col min="15660" max="15672" width="11.42578125" style="26" customWidth="1"/>
    <col min="15673" max="15673" width="20.42578125" style="26" customWidth="1"/>
    <col min="15674" max="15675" width="11.42578125" style="26" customWidth="1"/>
    <col min="15676" max="15676" width="12.7109375" style="26" customWidth="1"/>
    <col min="15677" max="15691" width="11.42578125" style="26" customWidth="1"/>
    <col min="15692" max="15692" width="19.140625" style="26" customWidth="1"/>
    <col min="15693" max="15699" width="11.42578125" style="26" customWidth="1"/>
    <col min="15700" max="15700" width="12.85546875" style="26" customWidth="1"/>
    <col min="15701" max="15715" width="11.42578125" style="26" customWidth="1"/>
    <col min="15716" max="15872" width="11.42578125" style="26"/>
    <col min="15873" max="15873" width="23.42578125" style="26" customWidth="1"/>
    <col min="15874" max="15874" width="13" style="26" customWidth="1"/>
    <col min="15875" max="15876" width="12.85546875" style="26" customWidth="1"/>
    <col min="15877" max="15877" width="12.5703125" style="26" customWidth="1"/>
    <col min="15878" max="15878" width="11.42578125" style="26" customWidth="1"/>
    <col min="15879" max="15879" width="9.85546875" style="26" customWidth="1"/>
    <col min="15880" max="15880" width="9.42578125" style="26" customWidth="1"/>
    <col min="15881" max="15881" width="10.42578125" style="26" customWidth="1"/>
    <col min="15882" max="15913" width="11.42578125" style="26" customWidth="1"/>
    <col min="15914" max="15915" width="0" style="26" hidden="1" customWidth="1"/>
    <col min="15916" max="15928" width="11.42578125" style="26" customWidth="1"/>
    <col min="15929" max="15929" width="20.42578125" style="26" customWidth="1"/>
    <col min="15930" max="15931" width="11.42578125" style="26" customWidth="1"/>
    <col min="15932" max="15932" width="12.7109375" style="26" customWidth="1"/>
    <col min="15933" max="15947" width="11.42578125" style="26" customWidth="1"/>
    <col min="15948" max="15948" width="19.140625" style="26" customWidth="1"/>
    <col min="15949" max="15955" width="11.42578125" style="26" customWidth="1"/>
    <col min="15956" max="15956" width="12.85546875" style="26" customWidth="1"/>
    <col min="15957" max="15971" width="11.42578125" style="26" customWidth="1"/>
    <col min="15972" max="16128" width="11.42578125" style="26"/>
    <col min="16129" max="16129" width="23.42578125" style="26" customWidth="1"/>
    <col min="16130" max="16130" width="13" style="26" customWidth="1"/>
    <col min="16131" max="16132" width="12.85546875" style="26" customWidth="1"/>
    <col min="16133" max="16133" width="12.5703125" style="26" customWidth="1"/>
    <col min="16134" max="16134" width="11.42578125" style="26" customWidth="1"/>
    <col min="16135" max="16135" width="9.85546875" style="26" customWidth="1"/>
    <col min="16136" max="16136" width="9.42578125" style="26" customWidth="1"/>
    <col min="16137" max="16137" width="10.42578125" style="26" customWidth="1"/>
    <col min="16138" max="16169" width="11.42578125" style="26" customWidth="1"/>
    <col min="16170" max="16171" width="0" style="26" hidden="1" customWidth="1"/>
    <col min="16172" max="16184" width="11.42578125" style="26" customWidth="1"/>
    <col min="16185" max="16185" width="20.42578125" style="26" customWidth="1"/>
    <col min="16186" max="16187" width="11.42578125" style="26" customWidth="1"/>
    <col min="16188" max="16188" width="12.7109375" style="26" customWidth="1"/>
    <col min="16189" max="16203" width="11.42578125" style="26" customWidth="1"/>
    <col min="16204" max="16204" width="19.140625" style="26" customWidth="1"/>
    <col min="16205" max="16211" width="11.42578125" style="26" customWidth="1"/>
    <col min="16212" max="16212" width="12.85546875" style="26" customWidth="1"/>
    <col min="16213" max="16227" width="11.42578125" style="26" customWidth="1"/>
    <col min="16228" max="16384" width="11.42578125" style="26"/>
  </cols>
  <sheetData>
    <row r="1" spans="1:99" s="55" customFormat="1">
      <c r="A1" s="596" t="s">
        <v>936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/>
      <c r="AY1" s="596"/>
      <c r="AZ1" s="596"/>
      <c r="BA1" s="445"/>
      <c r="BB1" s="445"/>
      <c r="BC1" s="446"/>
      <c r="BD1" s="433"/>
      <c r="BE1" s="445"/>
      <c r="BF1" s="445"/>
      <c r="BG1" s="445"/>
      <c r="BH1" s="445"/>
      <c r="BI1" s="445"/>
      <c r="BJ1" s="445"/>
      <c r="BK1" s="445"/>
      <c r="BL1" s="445"/>
      <c r="BM1" s="445"/>
      <c r="BN1" s="445"/>
      <c r="BO1" s="445"/>
      <c r="BP1" s="445"/>
      <c r="BQ1" s="445"/>
      <c r="BR1" s="445"/>
      <c r="BS1" s="445"/>
      <c r="BT1" s="445"/>
      <c r="BU1" s="445"/>
      <c r="BV1" s="445"/>
      <c r="BW1" s="445"/>
      <c r="BX1" s="445"/>
      <c r="BY1" s="445"/>
      <c r="BZ1" s="445"/>
      <c r="CA1" s="445"/>
      <c r="CB1" s="445"/>
      <c r="CC1" s="445"/>
      <c r="CD1" s="445"/>
      <c r="CE1" s="445"/>
      <c r="CF1" s="445"/>
      <c r="CG1" s="445"/>
      <c r="CH1" s="445"/>
      <c r="CI1" s="445"/>
      <c r="CJ1" s="445"/>
      <c r="CK1" s="446"/>
      <c r="CL1" s="446"/>
      <c r="CM1" s="446"/>
      <c r="CN1" s="446"/>
      <c r="CO1" s="446"/>
      <c r="CP1" s="446"/>
      <c r="CQ1" s="446"/>
      <c r="CR1" s="446"/>
      <c r="CS1" s="446"/>
    </row>
    <row r="2" spans="1:99" s="55" customFormat="1">
      <c r="A2" s="597" t="s">
        <v>937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445"/>
      <c r="BB2" s="445"/>
      <c r="BC2" s="445"/>
      <c r="BD2" s="433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  <c r="CH2" s="445"/>
      <c r="CI2" s="445"/>
      <c r="CJ2" s="445"/>
      <c r="CK2" s="445"/>
      <c r="CL2" s="445"/>
      <c r="CM2" s="445"/>
      <c r="CN2" s="445"/>
      <c r="CO2" s="445"/>
      <c r="CP2" s="445"/>
      <c r="CQ2" s="445"/>
      <c r="CR2" s="445"/>
      <c r="CS2" s="445"/>
    </row>
    <row r="3" spans="1:99" s="434" customFormat="1">
      <c r="A3" s="603" t="s">
        <v>714</v>
      </c>
      <c r="B3" s="603" t="s">
        <v>715</v>
      </c>
      <c r="C3" s="608">
        <v>1990</v>
      </c>
      <c r="D3" s="599"/>
      <c r="E3" s="600"/>
      <c r="F3" s="608">
        <v>1991</v>
      </c>
      <c r="G3" s="599"/>
      <c r="H3" s="600"/>
      <c r="I3" s="608">
        <v>1992</v>
      </c>
      <c r="J3" s="599"/>
      <c r="K3" s="600"/>
      <c r="L3" s="599">
        <v>1993</v>
      </c>
      <c r="M3" s="599"/>
      <c r="N3" s="600"/>
      <c r="O3" s="599">
        <v>1994</v>
      </c>
      <c r="P3" s="599"/>
      <c r="Q3" s="600"/>
      <c r="R3" s="599">
        <v>1995</v>
      </c>
      <c r="S3" s="599"/>
      <c r="T3" s="600"/>
      <c r="U3" s="599">
        <v>1996</v>
      </c>
      <c r="V3" s="599"/>
      <c r="W3" s="600"/>
      <c r="X3" s="599">
        <v>1997</v>
      </c>
      <c r="Y3" s="599"/>
      <c r="Z3" s="600"/>
      <c r="AA3" s="599">
        <v>1998</v>
      </c>
      <c r="AB3" s="599"/>
      <c r="AC3" s="600"/>
      <c r="AD3" s="599">
        <v>1999</v>
      </c>
      <c r="AE3" s="599"/>
      <c r="AF3" s="600"/>
      <c r="AG3" s="599">
        <v>2000</v>
      </c>
      <c r="AH3" s="599"/>
      <c r="AI3" s="600"/>
      <c r="AJ3" s="599">
        <v>2001</v>
      </c>
      <c r="AK3" s="599"/>
      <c r="AL3" s="600"/>
      <c r="AM3" s="599">
        <v>2002</v>
      </c>
      <c r="AN3" s="599"/>
      <c r="AO3" s="600"/>
      <c r="AP3" s="447"/>
      <c r="AQ3" s="601"/>
      <c r="AR3" s="599">
        <v>2003</v>
      </c>
      <c r="AS3" s="599"/>
      <c r="AT3" s="600"/>
      <c r="AU3" s="599">
        <v>2004</v>
      </c>
      <c r="AV3" s="599"/>
      <c r="AW3" s="600"/>
      <c r="AX3" s="599">
        <v>2005</v>
      </c>
      <c r="AY3" s="599"/>
      <c r="AZ3" s="600"/>
      <c r="BA3" s="610"/>
      <c r="BB3" s="610"/>
      <c r="BC3" s="610"/>
      <c r="BD3" s="407"/>
      <c r="BE3" s="407"/>
      <c r="BF3" s="407"/>
      <c r="BG3" s="407"/>
      <c r="BH3" s="407"/>
      <c r="BI3" s="407"/>
      <c r="BJ3" s="407"/>
      <c r="BK3" s="407"/>
      <c r="BL3" s="407"/>
      <c r="BM3" s="408"/>
      <c r="BN3" s="408"/>
      <c r="BO3" s="448" t="s">
        <v>758</v>
      </c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8"/>
      <c r="CA3" s="408"/>
      <c r="CB3" s="408"/>
      <c r="CC3" s="408"/>
      <c r="CD3" s="408"/>
      <c r="CE3" s="408"/>
      <c r="CF3" s="408"/>
      <c r="CG3" s="408"/>
      <c r="CH3" s="408"/>
      <c r="CI3" s="414"/>
      <c r="CJ3" s="408"/>
      <c r="CK3" s="408"/>
      <c r="CL3" s="408"/>
      <c r="CM3" s="408"/>
      <c r="CN3" s="408"/>
      <c r="CO3" s="408"/>
      <c r="CP3" s="408"/>
      <c r="CQ3" s="408"/>
      <c r="CR3" s="408"/>
      <c r="CS3" s="408"/>
    </row>
    <row r="4" spans="1:99" s="434" customFormat="1">
      <c r="A4" s="604"/>
      <c r="B4" s="606"/>
      <c r="C4" s="609"/>
      <c r="D4" s="601"/>
      <c r="E4" s="602"/>
      <c r="F4" s="609"/>
      <c r="G4" s="601"/>
      <c r="H4" s="602"/>
      <c r="I4" s="609"/>
      <c r="J4" s="601"/>
      <c r="K4" s="602"/>
      <c r="L4" s="601"/>
      <c r="M4" s="601"/>
      <c r="N4" s="602"/>
      <c r="O4" s="601"/>
      <c r="P4" s="601"/>
      <c r="Q4" s="602"/>
      <c r="R4" s="601"/>
      <c r="S4" s="601"/>
      <c r="T4" s="602"/>
      <c r="U4" s="601"/>
      <c r="V4" s="601"/>
      <c r="W4" s="602"/>
      <c r="X4" s="601"/>
      <c r="Y4" s="601"/>
      <c r="Z4" s="602"/>
      <c r="AA4" s="601"/>
      <c r="AB4" s="601"/>
      <c r="AC4" s="602"/>
      <c r="AD4" s="601"/>
      <c r="AE4" s="601"/>
      <c r="AF4" s="602"/>
      <c r="AG4" s="601"/>
      <c r="AH4" s="601"/>
      <c r="AI4" s="602"/>
      <c r="AJ4" s="601"/>
      <c r="AK4" s="601"/>
      <c r="AL4" s="602"/>
      <c r="AM4" s="601"/>
      <c r="AN4" s="601"/>
      <c r="AO4" s="602"/>
      <c r="AP4" s="447"/>
      <c r="AQ4" s="601"/>
      <c r="AR4" s="601"/>
      <c r="AS4" s="601"/>
      <c r="AT4" s="602"/>
      <c r="AU4" s="601"/>
      <c r="AV4" s="601"/>
      <c r="AW4" s="602"/>
      <c r="AX4" s="601"/>
      <c r="AY4" s="601"/>
      <c r="AZ4" s="602"/>
      <c r="BA4" s="610"/>
      <c r="BB4" s="610"/>
      <c r="BC4" s="610"/>
      <c r="BD4" s="407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49" t="s">
        <v>759</v>
      </c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14"/>
      <c r="CJ4" s="408"/>
      <c r="CK4" s="408"/>
      <c r="CL4" s="408"/>
      <c r="CM4" s="408"/>
      <c r="CN4" s="408"/>
      <c r="CO4" s="408"/>
      <c r="CP4" s="408"/>
      <c r="CQ4" s="408"/>
      <c r="CR4" s="408"/>
      <c r="CS4" s="408"/>
    </row>
    <row r="5" spans="1:99" s="434" customFormat="1" ht="26.25" customHeight="1">
      <c r="A5" s="605"/>
      <c r="B5" s="607"/>
      <c r="C5" s="410" t="s">
        <v>716</v>
      </c>
      <c r="D5" s="410" t="s">
        <v>717</v>
      </c>
      <c r="E5" s="410" t="s">
        <v>718</v>
      </c>
      <c r="F5" s="410" t="s">
        <v>716</v>
      </c>
      <c r="G5" s="410" t="s">
        <v>717</v>
      </c>
      <c r="H5" s="410" t="s">
        <v>718</v>
      </c>
      <c r="I5" s="410" t="s">
        <v>716</v>
      </c>
      <c r="J5" s="410" t="s">
        <v>717</v>
      </c>
      <c r="K5" s="410" t="s">
        <v>718</v>
      </c>
      <c r="L5" s="410" t="s">
        <v>716</v>
      </c>
      <c r="M5" s="410" t="s">
        <v>717</v>
      </c>
      <c r="N5" s="410" t="s">
        <v>718</v>
      </c>
      <c r="O5" s="410" t="s">
        <v>716</v>
      </c>
      <c r="P5" s="410" t="s">
        <v>717</v>
      </c>
      <c r="Q5" s="410" t="s">
        <v>718</v>
      </c>
      <c r="R5" s="410" t="s">
        <v>716</v>
      </c>
      <c r="S5" s="410" t="s">
        <v>717</v>
      </c>
      <c r="T5" s="410" t="s">
        <v>718</v>
      </c>
      <c r="U5" s="410" t="s">
        <v>716</v>
      </c>
      <c r="V5" s="410" t="s">
        <v>717</v>
      </c>
      <c r="W5" s="410" t="s">
        <v>718</v>
      </c>
      <c r="X5" s="410" t="s">
        <v>716</v>
      </c>
      <c r="Y5" s="410" t="s">
        <v>717</v>
      </c>
      <c r="Z5" s="410" t="s">
        <v>718</v>
      </c>
      <c r="AA5" s="410" t="s">
        <v>716</v>
      </c>
      <c r="AB5" s="410" t="s">
        <v>717</v>
      </c>
      <c r="AC5" s="410" t="s">
        <v>718</v>
      </c>
      <c r="AD5" s="410" t="s">
        <v>716</v>
      </c>
      <c r="AE5" s="410" t="s">
        <v>717</v>
      </c>
      <c r="AF5" s="410" t="s">
        <v>718</v>
      </c>
      <c r="AG5" s="410" t="s">
        <v>716</v>
      </c>
      <c r="AH5" s="410" t="s">
        <v>717</v>
      </c>
      <c r="AI5" s="410" t="s">
        <v>718</v>
      </c>
      <c r="AJ5" s="410" t="s">
        <v>716</v>
      </c>
      <c r="AK5" s="410" t="s">
        <v>717</v>
      </c>
      <c r="AL5" s="410" t="s">
        <v>718</v>
      </c>
      <c r="AM5" s="410" t="s">
        <v>716</v>
      </c>
      <c r="AN5" s="410" t="s">
        <v>717</v>
      </c>
      <c r="AO5" s="410" t="s">
        <v>718</v>
      </c>
      <c r="AP5" s="447"/>
      <c r="AQ5" s="450"/>
      <c r="AR5" s="410" t="s">
        <v>716</v>
      </c>
      <c r="AS5" s="410" t="s">
        <v>717</v>
      </c>
      <c r="AT5" s="410" t="s">
        <v>718</v>
      </c>
      <c r="AU5" s="410" t="s">
        <v>716</v>
      </c>
      <c r="AV5" s="410" t="s">
        <v>717</v>
      </c>
      <c r="AW5" s="410" t="s">
        <v>718</v>
      </c>
      <c r="AX5" s="410" t="s">
        <v>716</v>
      </c>
      <c r="AY5" s="410" t="s">
        <v>717</v>
      </c>
      <c r="AZ5" s="410" t="s">
        <v>718</v>
      </c>
      <c r="BA5" s="416"/>
      <c r="BB5" s="416"/>
      <c r="BC5" s="416"/>
      <c r="BD5" s="407"/>
      <c r="BE5" s="407"/>
      <c r="BF5" s="407"/>
      <c r="BG5" s="407"/>
      <c r="BH5" s="407"/>
      <c r="BI5" s="407"/>
      <c r="BJ5" s="407"/>
      <c r="BK5" s="407"/>
      <c r="BL5" s="407"/>
      <c r="BM5" s="416"/>
      <c r="BN5" s="407"/>
      <c r="BO5" s="408" t="s">
        <v>714</v>
      </c>
      <c r="BP5" s="408" t="s">
        <v>715</v>
      </c>
      <c r="BQ5" s="408">
        <v>1998</v>
      </c>
      <c r="BR5" s="408">
        <v>1999</v>
      </c>
      <c r="BS5" s="408">
        <v>2000</v>
      </c>
      <c r="BT5" s="408">
        <v>2001</v>
      </c>
      <c r="BU5" s="408">
        <v>2002</v>
      </c>
      <c r="BV5" s="408">
        <v>2003</v>
      </c>
      <c r="BW5" s="408">
        <v>2004</v>
      </c>
      <c r="BX5" s="408">
        <v>2005</v>
      </c>
      <c r="BY5" s="408">
        <v>2006</v>
      </c>
      <c r="BZ5" s="407"/>
      <c r="CA5" s="407"/>
      <c r="CB5" s="407"/>
      <c r="CC5" s="407"/>
      <c r="CD5" s="407"/>
      <c r="CE5" s="407"/>
      <c r="CF5" s="407"/>
      <c r="CG5" s="407"/>
      <c r="CH5" s="407"/>
      <c r="CI5" s="407"/>
      <c r="CJ5" s="407"/>
      <c r="CK5" s="407"/>
      <c r="CL5" s="407"/>
      <c r="CM5" s="407"/>
      <c r="CN5" s="407"/>
      <c r="CO5" s="407"/>
      <c r="CP5" s="407"/>
      <c r="CQ5" s="407"/>
      <c r="CR5" s="416"/>
      <c r="CS5" s="416"/>
    </row>
    <row r="6" spans="1:99" ht="12.75" hidden="1" customHeight="1">
      <c r="A6" s="435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15"/>
      <c r="P6" s="415"/>
      <c r="Q6" s="415"/>
      <c r="R6" s="428">
        <f>SUM(R7:R44)</f>
        <v>442425</v>
      </c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BA6" s="451"/>
      <c r="BB6" s="451"/>
      <c r="BC6" s="451"/>
      <c r="BO6" s="415"/>
      <c r="BP6" s="415"/>
      <c r="BQ6" s="415"/>
      <c r="BR6" s="415"/>
      <c r="BS6" s="415"/>
      <c r="BT6" s="415"/>
      <c r="BU6" s="415"/>
      <c r="BV6" s="415"/>
      <c r="CT6" s="26"/>
      <c r="CU6" s="26"/>
    </row>
    <row r="7" spans="1:99">
      <c r="A7" s="463" t="s">
        <v>532</v>
      </c>
      <c r="B7" s="464"/>
      <c r="C7" s="466">
        <f>SUM(C8:C45)</f>
        <v>143409.196</v>
      </c>
      <c r="D7" s="467" t="s">
        <v>139</v>
      </c>
      <c r="E7" s="466">
        <f>SUM(E8:E45)</f>
        <v>30193.524999999998</v>
      </c>
      <c r="F7" s="466">
        <f>SUM(F8:F45)</f>
        <v>140779.45800000001</v>
      </c>
      <c r="G7" s="467" t="s">
        <v>139</v>
      </c>
      <c r="H7" s="466">
        <f>SUM(H8:H45)</f>
        <v>31545.029000000002</v>
      </c>
      <c r="I7" s="466">
        <f>SUM(I8:I45)</f>
        <v>182153.86300000001</v>
      </c>
      <c r="J7" s="467" t="s">
        <v>139</v>
      </c>
      <c r="K7" s="466">
        <f>SUM(K8:K45)</f>
        <v>39978.457339999994</v>
      </c>
      <c r="L7" s="466">
        <f>SUM(L8:L45)</f>
        <v>202227.22400000002</v>
      </c>
      <c r="M7" s="467" t="s">
        <v>139</v>
      </c>
      <c r="N7" s="466">
        <f>SUM(N8:N45)</f>
        <v>41969.900999999991</v>
      </c>
      <c r="O7" s="466">
        <f>SUM(O8:O45)</f>
        <v>211625</v>
      </c>
      <c r="P7" s="468" t="s">
        <v>139</v>
      </c>
      <c r="Q7" s="466">
        <f>SUM(Q8:Q45)</f>
        <v>45405</v>
      </c>
      <c r="R7" s="466">
        <f>SUM(R8:R45)</f>
        <v>221337</v>
      </c>
      <c r="S7" s="468" t="s">
        <v>139</v>
      </c>
      <c r="T7" s="466">
        <f>SUM(T8:T45)</f>
        <v>49123</v>
      </c>
      <c r="U7" s="466">
        <f>SUM(U8:U45)</f>
        <v>205884</v>
      </c>
      <c r="V7" s="468" t="s">
        <v>139</v>
      </c>
      <c r="W7" s="466">
        <f>SUM(W8:W45)</f>
        <v>49403</v>
      </c>
      <c r="X7" s="466">
        <f>SUM(X8:X45)</f>
        <v>203006</v>
      </c>
      <c r="Y7" s="469" t="s">
        <v>139</v>
      </c>
      <c r="Z7" s="466">
        <f>SUM(Z8:Z45)</f>
        <v>48687</v>
      </c>
      <c r="AA7" s="466">
        <f>SUM(AA8:AA45)</f>
        <v>188971</v>
      </c>
      <c r="AB7" s="469" t="s">
        <v>139</v>
      </c>
      <c r="AC7" s="466">
        <f>SUM(AC8:AC45)</f>
        <v>52162</v>
      </c>
      <c r="AD7" s="466">
        <f>SUM(AD8:AD45)</f>
        <v>209413</v>
      </c>
      <c r="AE7" s="469" t="s">
        <v>139</v>
      </c>
      <c r="AF7" s="466">
        <f>SUM(AF8:AF45)</f>
        <v>59849</v>
      </c>
      <c r="AG7" s="466">
        <f>SUM(AG8:AG45)</f>
        <v>364307.04517913522</v>
      </c>
      <c r="AH7" s="469" t="s">
        <v>139</v>
      </c>
      <c r="AI7" s="466">
        <f>SUM(AI8:AI45)</f>
        <v>83329.102999999988</v>
      </c>
      <c r="AJ7" s="466">
        <f>SUM(AJ8:AJ45)</f>
        <v>272873</v>
      </c>
      <c r="AK7" s="469" t="s">
        <v>139</v>
      </c>
      <c r="AL7" s="466">
        <f>SUM(AL8:AL45)</f>
        <v>93351</v>
      </c>
      <c r="AM7" s="466">
        <f>SUM(AM8:AM45)</f>
        <v>229194</v>
      </c>
      <c r="AN7" s="469" t="s">
        <v>139</v>
      </c>
      <c r="AO7" s="466">
        <f>SUM(AO8:AO45)</f>
        <v>100624</v>
      </c>
      <c r="AP7" s="470" t="s">
        <v>139</v>
      </c>
      <c r="AQ7" s="470" t="s">
        <v>139</v>
      </c>
      <c r="AR7" s="466">
        <f>SUM(AR8:AR45)</f>
        <v>297700</v>
      </c>
      <c r="AS7" s="469" t="s">
        <v>139</v>
      </c>
      <c r="AT7" s="466">
        <f>SUM(AT8:AT45)</f>
        <v>101330.1</v>
      </c>
      <c r="AU7" s="466">
        <f>SUM(AU8:AU45)</f>
        <v>230846</v>
      </c>
      <c r="AV7" s="469" t="s">
        <v>139</v>
      </c>
      <c r="AW7" s="466">
        <f>SUM(AW8:AW45)</f>
        <v>85734.5</v>
      </c>
      <c r="AX7" s="466">
        <f>SUM(AX8:AX45)</f>
        <v>286464</v>
      </c>
      <c r="AY7" s="469" t="s">
        <v>139</v>
      </c>
      <c r="AZ7" s="466">
        <f>SUM(AZ8:AZ45)</f>
        <v>99904.9</v>
      </c>
      <c r="BA7" s="429"/>
      <c r="BB7" s="436"/>
      <c r="BC7" s="436"/>
      <c r="BM7" s="428"/>
      <c r="BO7" s="417" t="s">
        <v>750</v>
      </c>
      <c r="BP7" s="421" t="s">
        <v>722</v>
      </c>
      <c r="BQ7" s="418">
        <v>8726</v>
      </c>
      <c r="BR7" s="453">
        <v>11871</v>
      </c>
      <c r="BS7" s="429">
        <v>7932.3647058823535</v>
      </c>
      <c r="BT7" s="425">
        <v>10321</v>
      </c>
      <c r="BU7" s="425">
        <v>11247</v>
      </c>
      <c r="BV7" s="417">
        <v>13081.2</v>
      </c>
      <c r="BW7" s="425">
        <v>17140</v>
      </c>
      <c r="BX7" s="425">
        <v>13554</v>
      </c>
      <c r="BY7" s="440">
        <v>17029</v>
      </c>
      <c r="CR7" s="436"/>
      <c r="CS7" s="428"/>
      <c r="CT7" s="26"/>
      <c r="CU7" s="26"/>
    </row>
    <row r="8" spans="1:99">
      <c r="A8" s="430" t="s">
        <v>750</v>
      </c>
      <c r="B8" s="465" t="s">
        <v>722</v>
      </c>
      <c r="C8" s="431">
        <v>2662.4520000000002</v>
      </c>
      <c r="D8" s="471">
        <f>E8*1000/C8</f>
        <v>219.85635797377753</v>
      </c>
      <c r="E8" s="431">
        <v>585.35699999999997</v>
      </c>
      <c r="F8" s="431">
        <v>2985.377</v>
      </c>
      <c r="G8" s="471">
        <f>H8*1000/F8</f>
        <v>277.5525503144159</v>
      </c>
      <c r="H8" s="431">
        <v>828.59900000000005</v>
      </c>
      <c r="I8" s="431">
        <v>8705.4500000000007</v>
      </c>
      <c r="J8" s="471">
        <v>285.2</v>
      </c>
      <c r="K8" s="431">
        <f>(I8*J8)/1000</f>
        <v>2482.7943400000004</v>
      </c>
      <c r="L8" s="431">
        <v>8375.9639999999999</v>
      </c>
      <c r="M8" s="471">
        <f>N8*1000/L8</f>
        <v>291.1741263453377</v>
      </c>
      <c r="N8" s="431">
        <v>2438.864</v>
      </c>
      <c r="O8" s="472">
        <v>8330</v>
      </c>
      <c r="P8" s="470">
        <f>Q8*1000/O8</f>
        <v>352.22088835534214</v>
      </c>
      <c r="Q8" s="472">
        <v>2934</v>
      </c>
      <c r="R8" s="472">
        <v>7913</v>
      </c>
      <c r="S8" s="470">
        <f>T8*1000/R8</f>
        <v>477.44218374826238</v>
      </c>
      <c r="T8" s="472">
        <v>3778</v>
      </c>
      <c r="U8" s="472">
        <v>8371</v>
      </c>
      <c r="V8" s="470">
        <f>W8*1000/U8</f>
        <v>505.79381196989607</v>
      </c>
      <c r="W8" s="472">
        <v>4234</v>
      </c>
      <c r="X8" s="472">
        <v>8371</v>
      </c>
      <c r="Y8" s="473">
        <f>Z8*1000/X8</f>
        <v>505.79381196989607</v>
      </c>
      <c r="Z8" s="472">
        <v>4234</v>
      </c>
      <c r="AA8" s="472">
        <v>8726</v>
      </c>
      <c r="AB8" s="473">
        <f>AC8*1000/AA8</f>
        <v>614.4854457941783</v>
      </c>
      <c r="AC8" s="472">
        <v>5362</v>
      </c>
      <c r="AD8" s="474">
        <v>11871</v>
      </c>
      <c r="AE8" s="473">
        <f>AF8*1000/AD8</f>
        <v>640.63684609552695</v>
      </c>
      <c r="AF8" s="472">
        <v>7605</v>
      </c>
      <c r="AG8" s="471">
        <v>7932.3647058823535</v>
      </c>
      <c r="AH8" s="473">
        <f>AI8*1000/AG8</f>
        <v>849.99999999999989</v>
      </c>
      <c r="AI8" s="475">
        <v>6742.51</v>
      </c>
      <c r="AJ8" s="476">
        <v>10321</v>
      </c>
      <c r="AK8" s="473">
        <f>AL8*1000/AJ8</f>
        <v>838.29086328844107</v>
      </c>
      <c r="AL8" s="477">
        <v>8652</v>
      </c>
      <c r="AM8" s="476">
        <v>11247</v>
      </c>
      <c r="AN8" s="473">
        <f>AO8*1000/AM8</f>
        <v>1163.0834889303815</v>
      </c>
      <c r="AO8" s="477">
        <v>13081.2</v>
      </c>
      <c r="AP8" s="470" t="s">
        <v>139</v>
      </c>
      <c r="AQ8" s="470" t="s">
        <v>139</v>
      </c>
      <c r="AR8" s="476">
        <v>17140</v>
      </c>
      <c r="AS8" s="473">
        <f>AT8*1000/AR8</f>
        <v>525.68261376896146</v>
      </c>
      <c r="AT8" s="477">
        <v>9010.2000000000007</v>
      </c>
      <c r="AU8" s="476">
        <v>13554</v>
      </c>
      <c r="AV8" s="473">
        <f>AW8*1000/AU8</f>
        <v>850.08115685406517</v>
      </c>
      <c r="AW8" s="477">
        <v>11522</v>
      </c>
      <c r="AX8" s="478">
        <v>17029</v>
      </c>
      <c r="AY8" s="479">
        <f>AZ8*1000/AX8</f>
        <v>727.25938105584589</v>
      </c>
      <c r="AZ8" s="480">
        <v>12384.5</v>
      </c>
      <c r="BA8" s="429"/>
      <c r="BB8" s="436"/>
      <c r="BC8" s="436"/>
      <c r="BM8" s="417"/>
      <c r="BO8" s="417" t="s">
        <v>748</v>
      </c>
      <c r="BP8" s="421" t="s">
        <v>722</v>
      </c>
      <c r="BQ8" s="418">
        <v>2212</v>
      </c>
      <c r="BR8" s="453">
        <v>2385</v>
      </c>
      <c r="BS8" s="429">
        <v>2854.757575757576</v>
      </c>
      <c r="BT8" s="425">
        <v>1807</v>
      </c>
      <c r="BU8" s="425">
        <v>1405</v>
      </c>
      <c r="BV8" s="417">
        <v>521.70000000000005</v>
      </c>
      <c r="BW8" s="425">
        <v>1660</v>
      </c>
      <c r="BX8" s="425">
        <v>1576</v>
      </c>
      <c r="BY8" s="440">
        <v>689</v>
      </c>
      <c r="CR8" s="437"/>
      <c r="CS8" s="420"/>
      <c r="CT8" s="26"/>
      <c r="CU8" s="26"/>
    </row>
    <row r="9" spans="1:99">
      <c r="A9" s="430" t="s">
        <v>749</v>
      </c>
      <c r="B9" s="432" t="s">
        <v>722</v>
      </c>
      <c r="C9" s="481">
        <v>1894.797</v>
      </c>
      <c r="D9" s="471">
        <f>E9*1000/C9</f>
        <v>279.006669316027</v>
      </c>
      <c r="E9" s="481">
        <v>528.66099999999994</v>
      </c>
      <c r="F9" s="481">
        <v>1450.7739999999999</v>
      </c>
      <c r="G9" s="471">
        <f>H9*1000/F9</f>
        <v>333.17181035778145</v>
      </c>
      <c r="H9" s="481">
        <v>483.35700000000003</v>
      </c>
      <c r="I9" s="481">
        <v>2107.65</v>
      </c>
      <c r="J9" s="471">
        <f>K9*1000/I9</f>
        <v>351.5303774345835</v>
      </c>
      <c r="K9" s="481">
        <v>740.90300000000002</v>
      </c>
      <c r="L9" s="481">
        <v>1824.1990000000001</v>
      </c>
      <c r="M9" s="471">
        <f>N9*1000/L9</f>
        <v>339.84176068510067</v>
      </c>
      <c r="N9" s="481">
        <v>619.93899999999996</v>
      </c>
      <c r="O9" s="472">
        <v>2846</v>
      </c>
      <c r="P9" s="470">
        <f t="shared" ref="P9:P45" si="0">Q9*1000/O9</f>
        <v>384.04778636683062</v>
      </c>
      <c r="Q9" s="472">
        <v>1093</v>
      </c>
      <c r="R9" s="472">
        <v>2376</v>
      </c>
      <c r="S9" s="470">
        <v>1</v>
      </c>
      <c r="T9" s="472">
        <v>1069</v>
      </c>
      <c r="U9" s="472">
        <v>3496</v>
      </c>
      <c r="V9" s="470">
        <f t="shared" ref="V9:V45" si="1">W9*1000/U9</f>
        <v>484.83981693363842</v>
      </c>
      <c r="W9" s="472">
        <v>1695</v>
      </c>
      <c r="X9" s="472">
        <v>3501</v>
      </c>
      <c r="Y9" s="473">
        <f t="shared" ref="Y9:Y45" si="2">Z9*1000/X9</f>
        <v>485.00428449014566</v>
      </c>
      <c r="Z9" s="472">
        <v>1698</v>
      </c>
      <c r="AA9" s="472">
        <v>3061</v>
      </c>
      <c r="AB9" s="473">
        <f t="shared" ref="AB9:AB45" si="3">AC9*1000/AA9</f>
        <v>477.62169225743219</v>
      </c>
      <c r="AC9" s="472">
        <v>1462</v>
      </c>
      <c r="AD9" s="474">
        <v>2973</v>
      </c>
      <c r="AE9" s="473">
        <f t="shared" ref="AE9:AE45" si="4">AF9*1000/AD9</f>
        <v>460.47763202152709</v>
      </c>
      <c r="AF9" s="472">
        <v>1369</v>
      </c>
      <c r="AG9" s="471">
        <v>3679.7538461538461</v>
      </c>
      <c r="AH9" s="473">
        <f t="shared" ref="AH9:AH45" si="5">AI9*1000/AG9</f>
        <v>650</v>
      </c>
      <c r="AI9" s="475">
        <v>2391.84</v>
      </c>
      <c r="AJ9" s="476">
        <v>3846</v>
      </c>
      <c r="AK9" s="473">
        <f>AL9*1000/AJ9</f>
        <v>767.29069162766507</v>
      </c>
      <c r="AL9" s="477">
        <v>2951</v>
      </c>
      <c r="AM9" s="476">
        <v>3062</v>
      </c>
      <c r="AN9" s="473">
        <f>AO9*1000/AM9</f>
        <v>1076.1920313520575</v>
      </c>
      <c r="AO9" s="477">
        <v>3295.3</v>
      </c>
      <c r="AP9" s="470" t="s">
        <v>139</v>
      </c>
      <c r="AQ9" s="470" t="s">
        <v>139</v>
      </c>
      <c r="AR9" s="476">
        <v>4921</v>
      </c>
      <c r="AS9" s="473">
        <f>AT9*1000/AR9</f>
        <v>847.3074578337737</v>
      </c>
      <c r="AT9" s="477">
        <v>4169.6000000000004</v>
      </c>
      <c r="AU9" s="476">
        <v>4929</v>
      </c>
      <c r="AV9" s="473">
        <f>AW9*1000/AU9</f>
        <v>744.93812132278356</v>
      </c>
      <c r="AW9" s="477">
        <v>3671.8</v>
      </c>
      <c r="AX9" s="478">
        <v>6056</v>
      </c>
      <c r="AY9" s="479">
        <f t="shared" ref="AY9:AY45" si="6">AZ9*1000/AX9</f>
        <v>509.52774108322325</v>
      </c>
      <c r="AZ9" s="480">
        <v>3085.7</v>
      </c>
      <c r="BA9" s="429"/>
      <c r="BB9" s="436"/>
      <c r="BC9" s="436"/>
      <c r="BM9" s="417"/>
      <c r="BO9" s="417" t="s">
        <v>757</v>
      </c>
      <c r="BP9" s="421"/>
      <c r="BQ9" s="418"/>
      <c r="BR9" s="453"/>
      <c r="BS9" s="429"/>
      <c r="BT9" s="425"/>
      <c r="BU9" s="425"/>
      <c r="BV9" s="417"/>
      <c r="BW9" s="425"/>
      <c r="BX9" s="425"/>
      <c r="BY9" s="440"/>
      <c r="CR9" s="437"/>
      <c r="CS9" s="420"/>
      <c r="CT9" s="26"/>
      <c r="CU9" s="26"/>
    </row>
    <row r="10" spans="1:99">
      <c r="A10" s="430" t="s">
        <v>748</v>
      </c>
      <c r="B10" s="432" t="s">
        <v>722</v>
      </c>
      <c r="C10" s="481">
        <v>5519.4979999999996</v>
      </c>
      <c r="D10" s="471">
        <f>E10*1000/C10</f>
        <v>257.71129910727393</v>
      </c>
      <c r="E10" s="481">
        <v>1422.4369999999999</v>
      </c>
      <c r="F10" s="481">
        <v>3105.6979999999999</v>
      </c>
      <c r="G10" s="471">
        <f>H10*1000/F10</f>
        <v>299.22935198464245</v>
      </c>
      <c r="H10" s="481">
        <v>929.31600000000003</v>
      </c>
      <c r="I10" s="481">
        <v>1842.34</v>
      </c>
      <c r="J10" s="471">
        <f>K10*1000/I10</f>
        <v>274.12963948022627</v>
      </c>
      <c r="K10" s="481">
        <v>505.04</v>
      </c>
      <c r="L10" s="481">
        <v>2437.9369999999999</v>
      </c>
      <c r="M10" s="471">
        <f>N10*1000/L10</f>
        <v>285.06971262998184</v>
      </c>
      <c r="N10" s="481">
        <v>694.98199999999997</v>
      </c>
      <c r="O10" s="472">
        <v>2367</v>
      </c>
      <c r="P10" s="470">
        <f t="shared" si="0"/>
        <v>290.66328686100547</v>
      </c>
      <c r="Q10" s="472">
        <v>688</v>
      </c>
      <c r="R10" s="472">
        <v>1843</v>
      </c>
      <c r="S10" s="470">
        <f t="shared" ref="S10:S45" si="7">T10*1000/R10</f>
        <v>271.29679869777539</v>
      </c>
      <c r="T10" s="472">
        <v>500</v>
      </c>
      <c r="U10" s="472">
        <v>1590</v>
      </c>
      <c r="V10" s="470">
        <f t="shared" si="1"/>
        <v>267.92452830188677</v>
      </c>
      <c r="W10" s="472">
        <v>426</v>
      </c>
      <c r="X10" s="472">
        <v>1590</v>
      </c>
      <c r="Y10" s="473">
        <f t="shared" si="2"/>
        <v>267.92452830188677</v>
      </c>
      <c r="Z10" s="472">
        <v>426</v>
      </c>
      <c r="AA10" s="472">
        <v>2212</v>
      </c>
      <c r="AB10" s="473">
        <f t="shared" si="3"/>
        <v>271.69981916817358</v>
      </c>
      <c r="AC10" s="472">
        <v>601</v>
      </c>
      <c r="AD10" s="474">
        <v>2385</v>
      </c>
      <c r="AE10" s="473">
        <f t="shared" si="4"/>
        <v>322.8511530398323</v>
      </c>
      <c r="AF10" s="472">
        <v>770</v>
      </c>
      <c r="AG10" s="471">
        <v>2854.757575757576</v>
      </c>
      <c r="AH10" s="473">
        <f t="shared" si="5"/>
        <v>330</v>
      </c>
      <c r="AI10" s="475">
        <v>942.07</v>
      </c>
      <c r="AJ10" s="476">
        <v>1807</v>
      </c>
      <c r="AK10" s="473">
        <f>AL10*1000/AJ10</f>
        <v>263.97343663530717</v>
      </c>
      <c r="AL10" s="477">
        <v>477</v>
      </c>
      <c r="AM10" s="476">
        <v>1405</v>
      </c>
      <c r="AN10" s="473">
        <f>AO10*1000/AM10</f>
        <v>371.31672597864775</v>
      </c>
      <c r="AO10" s="477">
        <v>521.70000000000005</v>
      </c>
      <c r="AP10" s="470" t="s">
        <v>139</v>
      </c>
      <c r="AQ10" s="470" t="s">
        <v>139</v>
      </c>
      <c r="AR10" s="476">
        <v>1660</v>
      </c>
      <c r="AS10" s="473">
        <f>AT10*1000/AR10</f>
        <v>183.19277108433735</v>
      </c>
      <c r="AT10" s="477">
        <v>304.10000000000002</v>
      </c>
      <c r="AU10" s="476">
        <v>1576</v>
      </c>
      <c r="AV10" s="473">
        <f>AW10*1000/AU10</f>
        <v>140.41878172588832</v>
      </c>
      <c r="AW10" s="477">
        <v>221.3</v>
      </c>
      <c r="AX10" s="478">
        <v>689</v>
      </c>
      <c r="AY10" s="479">
        <f t="shared" si="6"/>
        <v>216.11030478955007</v>
      </c>
      <c r="AZ10" s="480">
        <v>148.9</v>
      </c>
      <c r="BA10" s="429"/>
      <c r="BB10" s="436"/>
      <c r="BC10" s="436"/>
      <c r="BM10" s="417"/>
      <c r="BO10" s="417" t="s">
        <v>20</v>
      </c>
      <c r="BP10" s="421" t="s">
        <v>722</v>
      </c>
      <c r="BQ10" s="418">
        <v>9087</v>
      </c>
      <c r="BR10" s="453">
        <v>8929</v>
      </c>
      <c r="BS10" s="429">
        <v>9766.1666666666679</v>
      </c>
      <c r="BT10" s="425">
        <v>9627</v>
      </c>
      <c r="BU10" s="425">
        <v>7238</v>
      </c>
      <c r="BV10" s="417">
        <v>3533.9</v>
      </c>
      <c r="BW10" s="425">
        <v>7463</v>
      </c>
      <c r="BX10" s="425">
        <v>4699</v>
      </c>
      <c r="BY10" s="440">
        <v>7236</v>
      </c>
      <c r="CR10" s="437"/>
      <c r="CS10" s="420"/>
      <c r="CT10" s="26"/>
      <c r="CU10" s="26"/>
    </row>
    <row r="11" spans="1:99">
      <c r="A11" s="430" t="s">
        <v>757</v>
      </c>
      <c r="B11" s="432"/>
      <c r="C11" s="481" t="s">
        <v>139</v>
      </c>
      <c r="D11" s="471" t="s">
        <v>139</v>
      </c>
      <c r="E11" s="481" t="s">
        <v>139</v>
      </c>
      <c r="F11" s="481" t="s">
        <v>139</v>
      </c>
      <c r="G11" s="471" t="s">
        <v>139</v>
      </c>
      <c r="H11" s="481" t="s">
        <v>139</v>
      </c>
      <c r="I11" s="481" t="s">
        <v>139</v>
      </c>
      <c r="J11" s="471" t="s">
        <v>139</v>
      </c>
      <c r="K11" s="481" t="s">
        <v>139</v>
      </c>
      <c r="L11" s="481" t="s">
        <v>139</v>
      </c>
      <c r="M11" s="471" t="s">
        <v>139</v>
      </c>
      <c r="N11" s="481" t="s">
        <v>139</v>
      </c>
      <c r="O11" s="472" t="s">
        <v>139</v>
      </c>
      <c r="P11" s="470" t="s">
        <v>139</v>
      </c>
      <c r="Q11" s="472" t="s">
        <v>139</v>
      </c>
      <c r="R11" s="472" t="s">
        <v>139</v>
      </c>
      <c r="S11" s="470" t="s">
        <v>139</v>
      </c>
      <c r="T11" s="472" t="s">
        <v>139</v>
      </c>
      <c r="U11" s="472" t="s">
        <v>139</v>
      </c>
      <c r="V11" s="470" t="s">
        <v>139</v>
      </c>
      <c r="W11" s="472" t="s">
        <v>139</v>
      </c>
      <c r="X11" s="472" t="s">
        <v>139</v>
      </c>
      <c r="Y11" s="473" t="s">
        <v>139</v>
      </c>
      <c r="Z11" s="472" t="s">
        <v>139</v>
      </c>
      <c r="AA11" s="472" t="s">
        <v>139</v>
      </c>
      <c r="AB11" s="473" t="s">
        <v>139</v>
      </c>
      <c r="AC11" s="472" t="s">
        <v>139</v>
      </c>
      <c r="AD11" s="474" t="s">
        <v>139</v>
      </c>
      <c r="AE11" s="473" t="s">
        <v>139</v>
      </c>
      <c r="AF11" s="472" t="s">
        <v>139</v>
      </c>
      <c r="AG11" s="471" t="s">
        <v>139</v>
      </c>
      <c r="AH11" s="473" t="s">
        <v>139</v>
      </c>
      <c r="AI11" s="475" t="s">
        <v>139</v>
      </c>
      <c r="AJ11" s="476" t="s">
        <v>139</v>
      </c>
      <c r="AK11" s="473" t="s">
        <v>139</v>
      </c>
      <c r="AL11" s="477" t="s">
        <v>139</v>
      </c>
      <c r="AM11" s="476" t="s">
        <v>139</v>
      </c>
      <c r="AN11" s="473" t="s">
        <v>139</v>
      </c>
      <c r="AO11" s="477" t="s">
        <v>139</v>
      </c>
      <c r="AP11" s="470" t="s">
        <v>139</v>
      </c>
      <c r="AQ11" s="470" t="s">
        <v>139</v>
      </c>
      <c r="AR11" s="476" t="s">
        <v>139</v>
      </c>
      <c r="AS11" s="473" t="s">
        <v>139</v>
      </c>
      <c r="AT11" s="477" t="s">
        <v>139</v>
      </c>
      <c r="AU11" s="476" t="s">
        <v>139</v>
      </c>
      <c r="AV11" s="473" t="s">
        <v>139</v>
      </c>
      <c r="AW11" s="477" t="s">
        <v>139</v>
      </c>
      <c r="AX11" s="478" t="s">
        <v>139</v>
      </c>
      <c r="AY11" s="479" t="s">
        <v>139</v>
      </c>
      <c r="AZ11" s="480" t="s">
        <v>139</v>
      </c>
      <c r="BA11" s="429"/>
      <c r="BB11" s="436"/>
      <c r="BC11" s="436"/>
      <c r="BM11" s="417"/>
      <c r="BO11" s="417" t="s">
        <v>747</v>
      </c>
      <c r="BP11" s="421" t="s">
        <v>722</v>
      </c>
      <c r="BQ11" s="418">
        <v>3611</v>
      </c>
      <c r="BR11" s="453">
        <v>3192</v>
      </c>
      <c r="BS11" s="429">
        <v>4691.2058823529405</v>
      </c>
      <c r="BT11" s="425">
        <v>3840</v>
      </c>
      <c r="BU11" s="425">
        <v>2624</v>
      </c>
      <c r="BV11" s="417">
        <v>1617.8</v>
      </c>
      <c r="BW11" s="425">
        <v>3371</v>
      </c>
      <c r="BX11" s="425">
        <v>3228</v>
      </c>
      <c r="BY11" s="440">
        <v>2910</v>
      </c>
      <c r="CR11" s="437"/>
      <c r="CS11" s="420"/>
      <c r="CT11" s="26"/>
      <c r="CU11" s="26"/>
    </row>
    <row r="12" spans="1:99">
      <c r="A12" s="430" t="s">
        <v>20</v>
      </c>
      <c r="B12" s="432" t="s">
        <v>722</v>
      </c>
      <c r="C12" s="481">
        <v>9470.7330000000002</v>
      </c>
      <c r="D12" s="471">
        <f>E12*1000/C12</f>
        <v>189.16730098926874</v>
      </c>
      <c r="E12" s="481">
        <v>1791.5530000000001</v>
      </c>
      <c r="F12" s="481">
        <v>9090.4809999999998</v>
      </c>
      <c r="G12" s="471">
        <f>H12*1000/F12</f>
        <v>186.38463685254939</v>
      </c>
      <c r="H12" s="481">
        <v>1694.326</v>
      </c>
      <c r="I12" s="481">
        <v>8858.7849999999999</v>
      </c>
      <c r="J12" s="471">
        <f>K12*1000/I12</f>
        <v>185.67851008913752</v>
      </c>
      <c r="K12" s="481">
        <v>1644.886</v>
      </c>
      <c r="L12" s="481">
        <v>8745.7170000000006</v>
      </c>
      <c r="M12" s="471">
        <f>N12*1000/L12</f>
        <v>178.65316245654873</v>
      </c>
      <c r="N12" s="481">
        <v>1562.45</v>
      </c>
      <c r="O12" s="472">
        <v>10963</v>
      </c>
      <c r="P12" s="470">
        <f t="shared" si="0"/>
        <v>194.7459636960686</v>
      </c>
      <c r="Q12" s="472">
        <v>2135</v>
      </c>
      <c r="R12" s="472">
        <v>10548</v>
      </c>
      <c r="S12" s="470">
        <f t="shared" si="7"/>
        <v>267.4440652256352</v>
      </c>
      <c r="T12" s="472">
        <v>2821</v>
      </c>
      <c r="U12" s="472">
        <v>8698</v>
      </c>
      <c r="V12" s="470">
        <f t="shared" si="1"/>
        <v>326.28190388595078</v>
      </c>
      <c r="W12" s="472">
        <v>2838</v>
      </c>
      <c r="X12" s="472">
        <v>9100</v>
      </c>
      <c r="Y12" s="473">
        <f t="shared" si="2"/>
        <v>326.26373626373629</v>
      </c>
      <c r="Z12" s="472">
        <v>2969</v>
      </c>
      <c r="AA12" s="472">
        <v>9087</v>
      </c>
      <c r="AB12" s="473">
        <f t="shared" si="3"/>
        <v>320.01760757125567</v>
      </c>
      <c r="AC12" s="472">
        <v>2908</v>
      </c>
      <c r="AD12" s="474">
        <v>8929</v>
      </c>
      <c r="AE12" s="473">
        <f t="shared" si="4"/>
        <v>331.50408780378541</v>
      </c>
      <c r="AF12" s="472">
        <v>2960</v>
      </c>
      <c r="AG12" s="471">
        <v>9766.1666666666679</v>
      </c>
      <c r="AH12" s="473">
        <f t="shared" si="5"/>
        <v>359.99999999999994</v>
      </c>
      <c r="AI12" s="475">
        <v>3515.82</v>
      </c>
      <c r="AJ12" s="476">
        <v>9627</v>
      </c>
      <c r="AK12" s="473">
        <f>AL12*1000/AJ12</f>
        <v>389.32169938714031</v>
      </c>
      <c r="AL12" s="477">
        <v>3748</v>
      </c>
      <c r="AM12" s="476">
        <v>7238</v>
      </c>
      <c r="AN12" s="473">
        <f>AO12*1000/AM12</f>
        <v>488.24260845537441</v>
      </c>
      <c r="AO12" s="477">
        <v>3533.9</v>
      </c>
      <c r="AP12" s="470" t="s">
        <v>139</v>
      </c>
      <c r="AQ12" s="470" t="s">
        <v>139</v>
      </c>
      <c r="AR12" s="476">
        <v>7463</v>
      </c>
      <c r="AS12" s="473">
        <f>AT12*1000/AR12</f>
        <v>247.78239313948814</v>
      </c>
      <c r="AT12" s="477">
        <v>1849.2</v>
      </c>
      <c r="AU12" s="476">
        <v>4699</v>
      </c>
      <c r="AV12" s="473">
        <f>AW12*1000/AU12</f>
        <v>356.56522664396681</v>
      </c>
      <c r="AW12" s="477">
        <v>1675.5</v>
      </c>
      <c r="AX12" s="478">
        <v>7236</v>
      </c>
      <c r="AY12" s="479">
        <f t="shared" si="6"/>
        <v>198.36926478717524</v>
      </c>
      <c r="AZ12" s="480">
        <v>1435.4</v>
      </c>
      <c r="BA12" s="429"/>
      <c r="BB12" s="436"/>
      <c r="BC12" s="436"/>
      <c r="BM12" s="417"/>
      <c r="BO12" s="417" t="s">
        <v>756</v>
      </c>
      <c r="BP12" s="421" t="s">
        <v>722</v>
      </c>
      <c r="BQ12" s="418">
        <v>0</v>
      </c>
      <c r="BR12" s="454">
        <v>0</v>
      </c>
      <c r="BS12" s="429">
        <v>0</v>
      </c>
      <c r="BT12" s="425">
        <v>0</v>
      </c>
      <c r="BU12" s="425">
        <v>0</v>
      </c>
      <c r="BV12" s="417">
        <v>0</v>
      </c>
      <c r="BW12" s="425">
        <v>0</v>
      </c>
      <c r="BX12" s="425">
        <v>0</v>
      </c>
      <c r="BY12" s="423">
        <v>0</v>
      </c>
      <c r="CR12" s="437"/>
      <c r="CS12" s="420"/>
      <c r="CT12" s="26"/>
      <c r="CU12" s="26"/>
    </row>
    <row r="13" spans="1:99">
      <c r="A13" s="430" t="s">
        <v>747</v>
      </c>
      <c r="B13" s="432" t="s">
        <v>722</v>
      </c>
      <c r="C13" s="481">
        <v>965.04200000000003</v>
      </c>
      <c r="D13" s="471">
        <f>E13*1000/C13</f>
        <v>279.20857330561779</v>
      </c>
      <c r="E13" s="481">
        <v>269.44799999999998</v>
      </c>
      <c r="F13" s="481">
        <v>651.404</v>
      </c>
      <c r="G13" s="471">
        <f>H13*1000/F13</f>
        <v>279.54541267784663</v>
      </c>
      <c r="H13" s="481">
        <v>182.09700000000001</v>
      </c>
      <c r="I13" s="481">
        <v>843.76700000000005</v>
      </c>
      <c r="J13" s="471">
        <f>K13*1000/I13</f>
        <v>287.46798583021138</v>
      </c>
      <c r="K13" s="481">
        <v>242.55600000000001</v>
      </c>
      <c r="L13" s="481">
        <v>1108.98</v>
      </c>
      <c r="M13" s="471" t="s">
        <v>139</v>
      </c>
      <c r="N13" s="481">
        <v>324.346</v>
      </c>
      <c r="O13" s="472">
        <v>1431</v>
      </c>
      <c r="P13" s="470">
        <f t="shared" si="0"/>
        <v>309.5737246680643</v>
      </c>
      <c r="Q13" s="472">
        <v>443</v>
      </c>
      <c r="R13" s="472">
        <v>1466</v>
      </c>
      <c r="S13" s="470">
        <f t="shared" si="7"/>
        <v>314.46111869031375</v>
      </c>
      <c r="T13" s="472">
        <v>461</v>
      </c>
      <c r="U13" s="472">
        <v>2464</v>
      </c>
      <c r="V13" s="470">
        <f t="shared" si="1"/>
        <v>372.97077922077921</v>
      </c>
      <c r="W13" s="472">
        <v>919</v>
      </c>
      <c r="X13" s="472">
        <v>2464</v>
      </c>
      <c r="Y13" s="473">
        <f t="shared" si="2"/>
        <v>372.97077922077921</v>
      </c>
      <c r="Z13" s="472">
        <v>919</v>
      </c>
      <c r="AA13" s="472">
        <v>3611</v>
      </c>
      <c r="AB13" s="473">
        <f t="shared" si="3"/>
        <v>349.21074494599833</v>
      </c>
      <c r="AC13" s="472">
        <v>1261</v>
      </c>
      <c r="AD13" s="474">
        <v>3192</v>
      </c>
      <c r="AE13" s="473">
        <f t="shared" si="4"/>
        <v>344.29824561403507</v>
      </c>
      <c r="AF13" s="472">
        <v>1099</v>
      </c>
      <c r="AG13" s="471">
        <v>4691.2058823529405</v>
      </c>
      <c r="AH13" s="473">
        <f t="shared" si="5"/>
        <v>340.00000000000006</v>
      </c>
      <c r="AI13" s="475">
        <v>1595.01</v>
      </c>
      <c r="AJ13" s="476">
        <v>3840</v>
      </c>
      <c r="AK13" s="473">
        <f>AL13*1000/AJ13</f>
        <v>407.29166666666669</v>
      </c>
      <c r="AL13" s="477">
        <v>1564</v>
      </c>
      <c r="AM13" s="476">
        <v>2624</v>
      </c>
      <c r="AN13" s="473">
        <f>AO13*1000/AM13</f>
        <v>616.53963414634143</v>
      </c>
      <c r="AO13" s="477">
        <v>1617.8</v>
      </c>
      <c r="AP13" s="470" t="s">
        <v>139</v>
      </c>
      <c r="AQ13" s="470" t="s">
        <v>139</v>
      </c>
      <c r="AR13" s="476">
        <v>3371</v>
      </c>
      <c r="AS13" s="473">
        <f>AT13*1000/AR13</f>
        <v>569.14862058736276</v>
      </c>
      <c r="AT13" s="477">
        <v>1918.6</v>
      </c>
      <c r="AU13" s="476">
        <v>3228</v>
      </c>
      <c r="AV13" s="473">
        <f>AW13*1000/AU13</f>
        <v>492.8748451053284</v>
      </c>
      <c r="AW13" s="477">
        <v>1591</v>
      </c>
      <c r="AX13" s="478">
        <v>2910</v>
      </c>
      <c r="AY13" s="479">
        <f t="shared" si="6"/>
        <v>267.56013745704468</v>
      </c>
      <c r="AZ13" s="480">
        <v>778.6</v>
      </c>
      <c r="BA13" s="429"/>
      <c r="BB13" s="436"/>
      <c r="BC13" s="436"/>
      <c r="BM13" s="417"/>
      <c r="BO13" s="417" t="s">
        <v>755</v>
      </c>
      <c r="BP13" s="421" t="s">
        <v>722</v>
      </c>
      <c r="BQ13" s="418">
        <v>81</v>
      </c>
      <c r="BR13" s="453">
        <v>68</v>
      </c>
      <c r="BS13" s="429">
        <v>84.208333333333314</v>
      </c>
      <c r="BT13" s="425">
        <v>187</v>
      </c>
      <c r="BU13" s="425">
        <v>29</v>
      </c>
      <c r="BV13" s="417">
        <v>99.9</v>
      </c>
      <c r="BW13" s="425">
        <v>66</v>
      </c>
      <c r="BX13" s="425">
        <v>0</v>
      </c>
      <c r="BY13" s="423">
        <v>0</v>
      </c>
      <c r="CR13" s="437"/>
      <c r="CS13" s="420"/>
      <c r="CT13" s="26"/>
      <c r="CU13" s="26"/>
    </row>
    <row r="14" spans="1:99">
      <c r="A14" s="430" t="s">
        <v>756</v>
      </c>
      <c r="B14" s="432" t="s">
        <v>722</v>
      </c>
      <c r="C14" s="468" t="s">
        <v>139</v>
      </c>
      <c r="D14" s="471" t="s">
        <v>139</v>
      </c>
      <c r="E14" s="468" t="s">
        <v>139</v>
      </c>
      <c r="F14" s="468" t="s">
        <v>139</v>
      </c>
      <c r="G14" s="471" t="s">
        <v>139</v>
      </c>
      <c r="H14" s="468" t="s">
        <v>139</v>
      </c>
      <c r="I14" s="468" t="s">
        <v>139</v>
      </c>
      <c r="J14" s="471" t="s">
        <v>139</v>
      </c>
      <c r="K14" s="468" t="s">
        <v>139</v>
      </c>
      <c r="L14" s="468" t="s">
        <v>139</v>
      </c>
      <c r="M14" s="471" t="s">
        <v>139</v>
      </c>
      <c r="N14" s="468" t="s">
        <v>139</v>
      </c>
      <c r="O14" s="472">
        <v>1894</v>
      </c>
      <c r="P14" s="470">
        <f t="shared" si="0"/>
        <v>1737.0644139387539</v>
      </c>
      <c r="Q14" s="472">
        <v>3290</v>
      </c>
      <c r="R14" s="472">
        <v>48</v>
      </c>
      <c r="S14" s="470">
        <f t="shared" si="7"/>
        <v>145.83333333333334</v>
      </c>
      <c r="T14" s="472">
        <v>7</v>
      </c>
      <c r="U14" s="473" t="s">
        <v>139</v>
      </c>
      <c r="V14" s="473" t="s">
        <v>139</v>
      </c>
      <c r="W14" s="473" t="s">
        <v>139</v>
      </c>
      <c r="X14" s="473" t="s">
        <v>139</v>
      </c>
      <c r="Y14" s="473" t="s">
        <v>139</v>
      </c>
      <c r="Z14" s="476" t="s">
        <v>139</v>
      </c>
      <c r="AA14" s="476" t="s">
        <v>139</v>
      </c>
      <c r="AB14" s="473" t="s">
        <v>139</v>
      </c>
      <c r="AC14" s="476" t="s">
        <v>139</v>
      </c>
      <c r="AD14" s="476" t="s">
        <v>139</v>
      </c>
      <c r="AE14" s="473" t="s">
        <v>139</v>
      </c>
      <c r="AF14" s="476" t="s">
        <v>139</v>
      </c>
      <c r="AG14" s="476" t="s">
        <v>139</v>
      </c>
      <c r="AH14" s="473" t="s">
        <v>139</v>
      </c>
      <c r="AI14" s="476" t="s">
        <v>139</v>
      </c>
      <c r="AJ14" s="476" t="s">
        <v>139</v>
      </c>
      <c r="AK14" s="473" t="s">
        <v>139</v>
      </c>
      <c r="AL14" s="476" t="s">
        <v>139</v>
      </c>
      <c r="AM14" s="476" t="s">
        <v>139</v>
      </c>
      <c r="AN14" s="473" t="s">
        <v>139</v>
      </c>
      <c r="AO14" s="476" t="s">
        <v>139</v>
      </c>
      <c r="AP14" s="476" t="s">
        <v>139</v>
      </c>
      <c r="AQ14" s="476" t="s">
        <v>139</v>
      </c>
      <c r="AR14" s="476" t="s">
        <v>139</v>
      </c>
      <c r="AS14" s="473" t="s">
        <v>139</v>
      </c>
      <c r="AT14" s="476" t="s">
        <v>139</v>
      </c>
      <c r="AU14" s="476" t="s">
        <v>139</v>
      </c>
      <c r="AV14" s="473" t="s">
        <v>139</v>
      </c>
      <c r="AW14" s="476" t="s">
        <v>139</v>
      </c>
      <c r="AX14" s="476" t="s">
        <v>139</v>
      </c>
      <c r="AY14" s="479" t="s">
        <v>139</v>
      </c>
      <c r="AZ14" s="476" t="s">
        <v>139</v>
      </c>
      <c r="BA14" s="429"/>
      <c r="BB14" s="436"/>
      <c r="BC14" s="436"/>
      <c r="BM14" s="417"/>
      <c r="BO14" s="417" t="s">
        <v>746</v>
      </c>
      <c r="BP14" s="421" t="s">
        <v>722</v>
      </c>
      <c r="BQ14" s="418">
        <v>29408</v>
      </c>
      <c r="BR14" s="453">
        <v>21294</v>
      </c>
      <c r="BS14" s="429">
        <v>26835.673060669458</v>
      </c>
      <c r="BT14" s="425">
        <v>30684</v>
      </c>
      <c r="BU14" s="425">
        <v>21582</v>
      </c>
      <c r="BV14" s="417">
        <v>6943</v>
      </c>
      <c r="BW14" s="425">
        <v>30927</v>
      </c>
      <c r="BX14" s="425">
        <v>27509</v>
      </c>
      <c r="BY14" s="440">
        <v>19492</v>
      </c>
      <c r="CR14" s="437"/>
      <c r="CS14" s="423"/>
      <c r="CT14" s="26"/>
      <c r="CU14" s="26"/>
    </row>
    <row r="15" spans="1:99">
      <c r="A15" s="430" t="s">
        <v>755</v>
      </c>
      <c r="B15" s="432" t="s">
        <v>722</v>
      </c>
      <c r="C15" s="483">
        <v>106.557</v>
      </c>
      <c r="D15" s="471">
        <f>E15*1000/C15</f>
        <v>2828.5893934701617</v>
      </c>
      <c r="E15" s="483">
        <v>301.40600000000001</v>
      </c>
      <c r="F15" s="484">
        <v>88.777000000000001</v>
      </c>
      <c r="G15" s="471">
        <f>H15*1000/F15</f>
        <v>2777.0931660227311</v>
      </c>
      <c r="H15" s="484">
        <v>246.542</v>
      </c>
      <c r="I15" s="468" t="s">
        <v>139</v>
      </c>
      <c r="J15" s="471" t="s">
        <v>139</v>
      </c>
      <c r="K15" s="468" t="s">
        <v>139</v>
      </c>
      <c r="L15" s="484">
        <v>111.87</v>
      </c>
      <c r="M15" s="471">
        <f>N15*1000/L15</f>
        <v>2480.7455081791363</v>
      </c>
      <c r="N15" s="484">
        <v>277.52100000000002</v>
      </c>
      <c r="O15" s="472">
        <v>123</v>
      </c>
      <c r="P15" s="470">
        <f t="shared" si="0"/>
        <v>3186.9918699186992</v>
      </c>
      <c r="Q15" s="472">
        <v>392</v>
      </c>
      <c r="R15" s="472">
        <v>357</v>
      </c>
      <c r="S15" s="470">
        <f t="shared" si="7"/>
        <v>2033.6134453781513</v>
      </c>
      <c r="T15" s="472">
        <v>726</v>
      </c>
      <c r="U15" s="472">
        <v>115</v>
      </c>
      <c r="V15" s="470">
        <f t="shared" si="1"/>
        <v>4347.826086956522</v>
      </c>
      <c r="W15" s="472">
        <v>500</v>
      </c>
      <c r="X15" s="472">
        <v>115</v>
      </c>
      <c r="Y15" s="473">
        <f t="shared" si="2"/>
        <v>4278.260869565217</v>
      </c>
      <c r="Z15" s="472">
        <v>492</v>
      </c>
      <c r="AA15" s="472">
        <v>81</v>
      </c>
      <c r="AB15" s="473">
        <f t="shared" si="3"/>
        <v>3950.6172839506171</v>
      </c>
      <c r="AC15" s="472">
        <v>320</v>
      </c>
      <c r="AD15" s="474">
        <v>68</v>
      </c>
      <c r="AE15" s="473">
        <f t="shared" si="4"/>
        <v>3823.5294117647059</v>
      </c>
      <c r="AF15" s="472">
        <v>260</v>
      </c>
      <c r="AG15" s="471">
        <v>84.208333333333314</v>
      </c>
      <c r="AH15" s="473">
        <f t="shared" si="5"/>
        <v>2160.0000000000005</v>
      </c>
      <c r="AI15" s="475">
        <v>181.89</v>
      </c>
      <c r="AJ15" s="476">
        <v>187</v>
      </c>
      <c r="AK15" s="473">
        <f t="shared" ref="AK15:AK45" si="8">AL15*1000/AJ15</f>
        <v>288.77005347593581</v>
      </c>
      <c r="AL15" s="477">
        <v>54</v>
      </c>
      <c r="AM15" s="476">
        <v>29</v>
      </c>
      <c r="AN15" s="473">
        <f>AO15*1000/AM15</f>
        <v>3444.8275862068967</v>
      </c>
      <c r="AO15" s="477">
        <v>99.9</v>
      </c>
      <c r="AP15" s="470" t="s">
        <v>139</v>
      </c>
      <c r="AQ15" s="470" t="s">
        <v>139</v>
      </c>
      <c r="AR15" s="476">
        <v>66</v>
      </c>
      <c r="AS15" s="473">
        <f t="shared" ref="AS15:AS45" si="9">AT15*1000/AR15</f>
        <v>825.75757575757575</v>
      </c>
      <c r="AT15" s="477">
        <v>54.5</v>
      </c>
      <c r="AU15" s="476" t="s">
        <v>139</v>
      </c>
      <c r="AV15" s="473" t="s">
        <v>139</v>
      </c>
      <c r="AW15" s="476" t="s">
        <v>139</v>
      </c>
      <c r="AX15" s="476" t="s">
        <v>139</v>
      </c>
      <c r="AY15" s="479" t="s">
        <v>139</v>
      </c>
      <c r="AZ15" s="476" t="s">
        <v>139</v>
      </c>
      <c r="BA15" s="429"/>
      <c r="BB15" s="436"/>
      <c r="BC15" s="436"/>
      <c r="BM15" s="417"/>
      <c r="BO15" s="417" t="s">
        <v>745</v>
      </c>
      <c r="BP15" s="421" t="s">
        <v>722</v>
      </c>
      <c r="BQ15" s="418">
        <v>2105</v>
      </c>
      <c r="BR15" s="453">
        <v>2169</v>
      </c>
      <c r="BS15" s="429">
        <v>2528.9388323353296</v>
      </c>
      <c r="BT15" s="425">
        <v>2669</v>
      </c>
      <c r="BU15" s="425">
        <v>2091</v>
      </c>
      <c r="BV15" s="417">
        <v>1369.5</v>
      </c>
      <c r="BW15" s="425">
        <v>3650</v>
      </c>
      <c r="BX15" s="425">
        <v>3082</v>
      </c>
      <c r="BY15" s="440">
        <v>2304</v>
      </c>
      <c r="CR15" s="437"/>
      <c r="CS15" s="423"/>
      <c r="CT15" s="26"/>
      <c r="CU15" s="26"/>
    </row>
    <row r="16" spans="1:99">
      <c r="A16" s="430" t="s">
        <v>746</v>
      </c>
      <c r="B16" s="432" t="s">
        <v>722</v>
      </c>
      <c r="C16" s="483">
        <v>27435.505000000001</v>
      </c>
      <c r="D16" s="471">
        <f>E16*1000/C16</f>
        <v>186.18680428882209</v>
      </c>
      <c r="E16" s="481">
        <v>5108.1289999999999</v>
      </c>
      <c r="F16" s="481">
        <v>25935.346000000001</v>
      </c>
      <c r="G16" s="471">
        <f>H16*1000/F16</f>
        <v>183.14396114090783</v>
      </c>
      <c r="H16" s="481">
        <v>4749.902</v>
      </c>
      <c r="I16" s="481">
        <v>24646.31</v>
      </c>
      <c r="J16" s="471">
        <f>K16*1000/I16</f>
        <v>192.90047881406991</v>
      </c>
      <c r="K16" s="481">
        <v>4754.2849999999999</v>
      </c>
      <c r="L16" s="481">
        <v>28344.994999999999</v>
      </c>
      <c r="M16" s="471">
        <f>N16*1000/L16</f>
        <v>182.99202381231677</v>
      </c>
      <c r="N16" s="481">
        <v>5186.9080000000004</v>
      </c>
      <c r="O16" s="472">
        <v>31887</v>
      </c>
      <c r="P16" s="470">
        <f t="shared" si="0"/>
        <v>183.33490137046445</v>
      </c>
      <c r="Q16" s="472">
        <v>5846</v>
      </c>
      <c r="R16" s="472">
        <v>32547</v>
      </c>
      <c r="S16" s="470">
        <f t="shared" si="7"/>
        <v>201.89264755584233</v>
      </c>
      <c r="T16" s="472">
        <v>6571</v>
      </c>
      <c r="U16" s="472">
        <v>35238</v>
      </c>
      <c r="V16" s="470">
        <f t="shared" si="1"/>
        <v>184.94239173619388</v>
      </c>
      <c r="W16" s="472">
        <v>6517</v>
      </c>
      <c r="X16" s="472">
        <v>35238</v>
      </c>
      <c r="Y16" s="473">
        <f t="shared" si="2"/>
        <v>184.94239173619388</v>
      </c>
      <c r="Z16" s="472">
        <v>6517</v>
      </c>
      <c r="AA16" s="472">
        <v>29408</v>
      </c>
      <c r="AB16" s="473">
        <f t="shared" si="3"/>
        <v>213.78536452665941</v>
      </c>
      <c r="AC16" s="472">
        <v>6287</v>
      </c>
      <c r="AD16" s="474">
        <v>21294</v>
      </c>
      <c r="AE16" s="473">
        <f t="shared" si="4"/>
        <v>283.50709119939887</v>
      </c>
      <c r="AF16" s="472">
        <v>6037</v>
      </c>
      <c r="AG16" s="471">
        <v>26835.673060669458</v>
      </c>
      <c r="AH16" s="473">
        <f t="shared" si="5"/>
        <v>241.792705751429</v>
      </c>
      <c r="AI16" s="475">
        <v>6488.67</v>
      </c>
      <c r="AJ16" s="476">
        <v>30684</v>
      </c>
      <c r="AK16" s="473">
        <f t="shared" si="8"/>
        <v>246.38247946812672</v>
      </c>
      <c r="AL16" s="477">
        <v>7560</v>
      </c>
      <c r="AM16" s="476">
        <v>21582</v>
      </c>
      <c r="AN16" s="473">
        <f>AO16*1000/AM16</f>
        <v>321.70327124455565</v>
      </c>
      <c r="AO16" s="477">
        <v>6943</v>
      </c>
      <c r="AP16" s="470" t="s">
        <v>139</v>
      </c>
      <c r="AQ16" s="470" t="s">
        <v>139</v>
      </c>
      <c r="AR16" s="476">
        <v>30927</v>
      </c>
      <c r="AS16" s="473">
        <f t="shared" si="9"/>
        <v>243.09179681184725</v>
      </c>
      <c r="AT16" s="477">
        <v>7518.1</v>
      </c>
      <c r="AU16" s="476">
        <v>27509</v>
      </c>
      <c r="AV16" s="473">
        <f t="shared" ref="AV16:AV45" si="10">AW16*1000/AU16</f>
        <v>260.00945145225199</v>
      </c>
      <c r="AW16" s="477">
        <v>7152.6</v>
      </c>
      <c r="AX16" s="478">
        <v>19492</v>
      </c>
      <c r="AY16" s="479">
        <f t="shared" si="6"/>
        <v>442.4225323209522</v>
      </c>
      <c r="AZ16" s="480">
        <v>8623.7000000000007</v>
      </c>
      <c r="BA16" s="429"/>
      <c r="BB16" s="436"/>
      <c r="BC16" s="436"/>
      <c r="BM16" s="417"/>
      <c r="BO16" s="417" t="s">
        <v>744</v>
      </c>
      <c r="BP16" s="421" t="s">
        <v>722</v>
      </c>
      <c r="BQ16" s="418">
        <v>2158</v>
      </c>
      <c r="BR16" s="453">
        <v>1107</v>
      </c>
      <c r="BS16" s="429">
        <v>2736.6421020092735</v>
      </c>
      <c r="BT16" s="425">
        <v>1705</v>
      </c>
      <c r="BU16" s="425">
        <v>1117</v>
      </c>
      <c r="BV16" s="417">
        <v>2711.1</v>
      </c>
      <c r="BW16" s="425">
        <v>1308</v>
      </c>
      <c r="BX16" s="425">
        <v>1234</v>
      </c>
      <c r="BY16" s="440">
        <v>1197</v>
      </c>
      <c r="CR16" s="437"/>
      <c r="CS16" s="420"/>
      <c r="CT16" s="26"/>
      <c r="CU16" s="26"/>
    </row>
    <row r="17" spans="1:99">
      <c r="A17" s="430" t="s">
        <v>745</v>
      </c>
      <c r="B17" s="432" t="s">
        <v>722</v>
      </c>
      <c r="C17" s="481">
        <v>690.25699999999995</v>
      </c>
      <c r="D17" s="471">
        <f>E17*1000/C17</f>
        <v>168.1880806714021</v>
      </c>
      <c r="E17" s="481">
        <v>116.093</v>
      </c>
      <c r="F17" s="481">
        <v>706.048</v>
      </c>
      <c r="G17" s="471">
        <f>H17*1000/F17</f>
        <v>217.4498051124003</v>
      </c>
      <c r="H17" s="481">
        <v>153.53</v>
      </c>
      <c r="I17" s="481">
        <v>1014.615</v>
      </c>
      <c r="J17" s="471">
        <f>K17*1000/I17</f>
        <v>202.98635443000546</v>
      </c>
      <c r="K17" s="481">
        <v>205.953</v>
      </c>
      <c r="L17" s="481">
        <v>923.01300000000003</v>
      </c>
      <c r="M17" s="471">
        <f>N17*1000/L17</f>
        <v>183.19893652635443</v>
      </c>
      <c r="N17" s="481">
        <v>169.095</v>
      </c>
      <c r="O17" s="472">
        <v>1033</v>
      </c>
      <c r="P17" s="470">
        <f t="shared" si="0"/>
        <v>226.52468538238142</v>
      </c>
      <c r="Q17" s="472">
        <v>234</v>
      </c>
      <c r="R17" s="472">
        <v>903</v>
      </c>
      <c r="S17" s="470">
        <f t="shared" si="7"/>
        <v>266.88815060908087</v>
      </c>
      <c r="T17" s="472">
        <v>241</v>
      </c>
      <c r="U17" s="472">
        <v>1411</v>
      </c>
      <c r="V17" s="470">
        <f t="shared" si="1"/>
        <v>332.38837703756201</v>
      </c>
      <c r="W17" s="472">
        <v>469</v>
      </c>
      <c r="X17" s="472">
        <v>1476</v>
      </c>
      <c r="Y17" s="473">
        <f t="shared" si="2"/>
        <v>331.97831978319783</v>
      </c>
      <c r="Z17" s="472">
        <v>490</v>
      </c>
      <c r="AA17" s="472">
        <v>2105</v>
      </c>
      <c r="AB17" s="473">
        <f t="shared" si="3"/>
        <v>358.66983372921618</v>
      </c>
      <c r="AC17" s="472">
        <v>755</v>
      </c>
      <c r="AD17" s="474">
        <v>2169</v>
      </c>
      <c r="AE17" s="473">
        <f t="shared" si="4"/>
        <v>354.08022130013831</v>
      </c>
      <c r="AF17" s="472">
        <v>768</v>
      </c>
      <c r="AG17" s="471">
        <v>2528.9388323353296</v>
      </c>
      <c r="AH17" s="473">
        <f t="shared" si="5"/>
        <v>358.56146001073535</v>
      </c>
      <c r="AI17" s="475">
        <v>906.78</v>
      </c>
      <c r="AJ17" s="476">
        <v>2669</v>
      </c>
      <c r="AK17" s="473">
        <f t="shared" si="8"/>
        <v>434.61970775571376</v>
      </c>
      <c r="AL17" s="477">
        <v>1160</v>
      </c>
      <c r="AM17" s="476">
        <v>2091</v>
      </c>
      <c r="AN17" s="473">
        <f t="shared" ref="AN17:AN45" si="11">AO17*1000/AM17</f>
        <v>654.94978479196561</v>
      </c>
      <c r="AO17" s="477">
        <v>1369.5</v>
      </c>
      <c r="AP17" s="470" t="s">
        <v>139</v>
      </c>
      <c r="AQ17" s="470" t="s">
        <v>139</v>
      </c>
      <c r="AR17" s="476">
        <v>3650</v>
      </c>
      <c r="AS17" s="473">
        <f t="shared" si="9"/>
        <v>1127.9178082191779</v>
      </c>
      <c r="AT17" s="477">
        <v>4116.8999999999996</v>
      </c>
      <c r="AU17" s="476">
        <v>3082</v>
      </c>
      <c r="AV17" s="473">
        <f t="shared" si="10"/>
        <v>496.43088903309541</v>
      </c>
      <c r="AW17" s="477">
        <v>1530</v>
      </c>
      <c r="AX17" s="478">
        <v>2304</v>
      </c>
      <c r="AY17" s="479">
        <f t="shared" si="6"/>
        <v>280.59895833333331</v>
      </c>
      <c r="AZ17" s="480">
        <v>646.5</v>
      </c>
      <c r="BA17" s="429"/>
      <c r="BB17" s="436"/>
      <c r="BC17" s="436"/>
      <c r="BM17" s="417"/>
      <c r="BO17" s="417" t="s">
        <v>743</v>
      </c>
      <c r="BP17" s="421" t="s">
        <v>722</v>
      </c>
      <c r="BQ17" s="418">
        <v>579</v>
      </c>
      <c r="BR17" s="453">
        <v>39</v>
      </c>
      <c r="BS17" s="429">
        <v>114.02222222222221</v>
      </c>
      <c r="BT17" s="425">
        <v>219</v>
      </c>
      <c r="BU17" s="425">
        <v>14749</v>
      </c>
      <c r="BV17" s="417">
        <v>9267</v>
      </c>
      <c r="BW17" s="425">
        <v>40250</v>
      </c>
      <c r="BX17" s="425">
        <v>28919</v>
      </c>
      <c r="BY17" s="440">
        <v>35978</v>
      </c>
      <c r="CR17" s="437"/>
      <c r="CS17" s="420"/>
      <c r="CT17" s="26"/>
      <c r="CU17" s="26"/>
    </row>
    <row r="18" spans="1:99">
      <c r="A18" s="430" t="s">
        <v>744</v>
      </c>
      <c r="B18" s="432" t="s">
        <v>722</v>
      </c>
      <c r="C18" s="481">
        <v>1163.058</v>
      </c>
      <c r="D18" s="471">
        <f>E18*1000/C18</f>
        <v>1508.5206412749837</v>
      </c>
      <c r="E18" s="481">
        <v>1754.4970000000001</v>
      </c>
      <c r="F18" s="481">
        <v>1223.54</v>
      </c>
      <c r="G18" s="471">
        <f>H18*1000/F18</f>
        <v>2036.5080013730651</v>
      </c>
      <c r="H18" s="481">
        <v>2491.7489999999998</v>
      </c>
      <c r="I18" s="481">
        <v>1598.76</v>
      </c>
      <c r="J18" s="471">
        <f>K18*1000/I18</f>
        <v>1309.2140158622935</v>
      </c>
      <c r="K18" s="481">
        <v>2093.1190000000001</v>
      </c>
      <c r="L18" s="481">
        <v>1405.9469999999999</v>
      </c>
      <c r="M18" s="471">
        <f>N18*1000/L18</f>
        <v>1364.7192959620811</v>
      </c>
      <c r="N18" s="481">
        <v>1918.723</v>
      </c>
      <c r="O18" s="472">
        <v>1573</v>
      </c>
      <c r="P18" s="470">
        <f t="shared" si="0"/>
        <v>1224.411951684679</v>
      </c>
      <c r="Q18" s="472">
        <v>1926</v>
      </c>
      <c r="R18" s="472">
        <v>1159</v>
      </c>
      <c r="S18" s="470">
        <f t="shared" si="7"/>
        <v>1511.6479723899913</v>
      </c>
      <c r="T18" s="472">
        <v>1752</v>
      </c>
      <c r="U18" s="472">
        <v>1402</v>
      </c>
      <c r="V18" s="470">
        <f t="shared" si="1"/>
        <v>1423.6804564907275</v>
      </c>
      <c r="W18" s="472">
        <v>1996</v>
      </c>
      <c r="X18" s="472">
        <v>1459</v>
      </c>
      <c r="Y18" s="473">
        <f t="shared" si="2"/>
        <v>1424.2631939684716</v>
      </c>
      <c r="Z18" s="472">
        <v>2078</v>
      </c>
      <c r="AA18" s="472">
        <v>2158</v>
      </c>
      <c r="AB18" s="473">
        <f t="shared" si="3"/>
        <v>933.27154772937911</v>
      </c>
      <c r="AC18" s="472">
        <v>2014</v>
      </c>
      <c r="AD18" s="474">
        <v>1107</v>
      </c>
      <c r="AE18" s="473">
        <f t="shared" si="4"/>
        <v>1310.7497741644083</v>
      </c>
      <c r="AF18" s="472">
        <v>1451</v>
      </c>
      <c r="AG18" s="471">
        <v>2736.6421020092735</v>
      </c>
      <c r="AH18" s="473">
        <f t="shared" si="5"/>
        <v>1283.7301587301588</v>
      </c>
      <c r="AI18" s="475">
        <v>3513.11</v>
      </c>
      <c r="AJ18" s="476">
        <v>1705</v>
      </c>
      <c r="AK18" s="473">
        <f t="shared" si="8"/>
        <v>1760.1173020527858</v>
      </c>
      <c r="AL18" s="477">
        <v>3001</v>
      </c>
      <c r="AM18" s="476">
        <v>1117</v>
      </c>
      <c r="AN18" s="473">
        <f t="shared" si="11"/>
        <v>2427.1262309758281</v>
      </c>
      <c r="AO18" s="477">
        <v>2711.1</v>
      </c>
      <c r="AP18" s="470" t="s">
        <v>139</v>
      </c>
      <c r="AQ18" s="470" t="s">
        <v>139</v>
      </c>
      <c r="AR18" s="476">
        <v>1308</v>
      </c>
      <c r="AS18" s="473">
        <f t="shared" si="9"/>
        <v>1530.3516819571867</v>
      </c>
      <c r="AT18" s="477">
        <v>2001.7</v>
      </c>
      <c r="AU18" s="476">
        <v>1234</v>
      </c>
      <c r="AV18" s="473">
        <f t="shared" si="10"/>
        <v>1457.6175040518638</v>
      </c>
      <c r="AW18" s="477">
        <v>1798.7</v>
      </c>
      <c r="AX18" s="478">
        <v>1197</v>
      </c>
      <c r="AY18" s="479">
        <f t="shared" si="6"/>
        <v>1488.8053467000836</v>
      </c>
      <c r="AZ18" s="480">
        <v>1782.1</v>
      </c>
      <c r="BA18" s="429"/>
      <c r="BB18" s="436"/>
      <c r="BC18" s="436"/>
      <c r="BM18" s="417"/>
      <c r="BO18" s="417" t="s">
        <v>742</v>
      </c>
      <c r="BP18" s="421" t="s">
        <v>722</v>
      </c>
      <c r="BQ18" s="418">
        <v>459</v>
      </c>
      <c r="BR18" s="453">
        <v>198</v>
      </c>
      <c r="BS18" s="429">
        <v>219.90417112299465</v>
      </c>
      <c r="BT18" s="425">
        <v>146</v>
      </c>
      <c r="BU18" s="425">
        <v>53</v>
      </c>
      <c r="BV18" s="417">
        <v>109.6</v>
      </c>
      <c r="BW18" s="425">
        <v>107</v>
      </c>
      <c r="BX18" s="425">
        <v>41</v>
      </c>
      <c r="BY18" s="440">
        <v>70</v>
      </c>
      <c r="CR18" s="437"/>
      <c r="CS18" s="420"/>
      <c r="CT18" s="26"/>
      <c r="CU18" s="26"/>
    </row>
    <row r="19" spans="1:99">
      <c r="A19" s="430" t="s">
        <v>743</v>
      </c>
      <c r="B19" s="432" t="s">
        <v>722</v>
      </c>
      <c r="C19" s="468" t="s">
        <v>139</v>
      </c>
      <c r="D19" s="471" t="s">
        <v>139</v>
      </c>
      <c r="E19" s="468" t="s">
        <v>139</v>
      </c>
      <c r="F19" s="468" t="s">
        <v>139</v>
      </c>
      <c r="G19" s="471" t="s">
        <v>139</v>
      </c>
      <c r="H19" s="468" t="s">
        <v>139</v>
      </c>
      <c r="I19" s="468" t="s">
        <v>139</v>
      </c>
      <c r="J19" s="471" t="s">
        <v>139</v>
      </c>
      <c r="K19" s="468" t="s">
        <v>139</v>
      </c>
      <c r="L19" s="468" t="s">
        <v>139</v>
      </c>
      <c r="M19" s="471" t="s">
        <v>139</v>
      </c>
      <c r="N19" s="468" t="s">
        <v>139</v>
      </c>
      <c r="O19" s="472">
        <v>1144</v>
      </c>
      <c r="P19" s="470">
        <f t="shared" si="0"/>
        <v>319.93006993006992</v>
      </c>
      <c r="Q19" s="472">
        <v>366</v>
      </c>
      <c r="R19" s="472">
        <v>696</v>
      </c>
      <c r="S19" s="470">
        <f t="shared" si="7"/>
        <v>471.26436781609198</v>
      </c>
      <c r="T19" s="472">
        <v>328</v>
      </c>
      <c r="U19" s="472">
        <v>622</v>
      </c>
      <c r="V19" s="470">
        <f t="shared" si="1"/>
        <v>643.08681672025727</v>
      </c>
      <c r="W19" s="472">
        <v>400</v>
      </c>
      <c r="X19" s="472">
        <v>651</v>
      </c>
      <c r="Y19" s="473">
        <f t="shared" si="2"/>
        <v>643.62519201228884</v>
      </c>
      <c r="Z19" s="472">
        <v>419</v>
      </c>
      <c r="AA19" s="472">
        <v>579</v>
      </c>
      <c r="AB19" s="473">
        <f t="shared" si="3"/>
        <v>575.1295336787565</v>
      </c>
      <c r="AC19" s="472">
        <v>333</v>
      </c>
      <c r="AD19" s="474">
        <v>39</v>
      </c>
      <c r="AE19" s="473">
        <f t="shared" si="4"/>
        <v>358.97435897435895</v>
      </c>
      <c r="AF19" s="472">
        <v>14</v>
      </c>
      <c r="AG19" s="471">
        <v>114.02222222222221</v>
      </c>
      <c r="AH19" s="473">
        <f t="shared" si="5"/>
        <v>321.42857142857144</v>
      </c>
      <c r="AI19" s="475">
        <v>36.65</v>
      </c>
      <c r="AJ19" s="476">
        <v>219</v>
      </c>
      <c r="AK19" s="473">
        <f t="shared" si="8"/>
        <v>616.43835616438355</v>
      </c>
      <c r="AL19" s="477">
        <v>135</v>
      </c>
      <c r="AM19" s="476">
        <v>14749</v>
      </c>
      <c r="AN19" s="473">
        <f t="shared" si="11"/>
        <v>628.31378398535492</v>
      </c>
      <c r="AO19" s="477">
        <v>9267</v>
      </c>
      <c r="AP19" s="470" t="s">
        <v>139</v>
      </c>
      <c r="AQ19" s="470" t="s">
        <v>139</v>
      </c>
      <c r="AR19" s="476">
        <v>40250</v>
      </c>
      <c r="AS19" s="473">
        <f t="shared" si="9"/>
        <v>403.9105590062112</v>
      </c>
      <c r="AT19" s="477">
        <v>16257.4</v>
      </c>
      <c r="AU19" s="476">
        <v>28919</v>
      </c>
      <c r="AV19" s="473">
        <f t="shared" si="10"/>
        <v>351.60966838410735</v>
      </c>
      <c r="AW19" s="477">
        <v>10168.200000000001</v>
      </c>
      <c r="AX19" s="478">
        <v>35978</v>
      </c>
      <c r="AY19" s="479">
        <f t="shared" si="6"/>
        <v>338.21502029017734</v>
      </c>
      <c r="AZ19" s="480">
        <v>12168.3</v>
      </c>
      <c r="BA19" s="429"/>
      <c r="BB19" s="436"/>
      <c r="BC19" s="436"/>
      <c r="BM19" s="417"/>
      <c r="BO19" s="417" t="s">
        <v>741</v>
      </c>
      <c r="BP19" s="421" t="s">
        <v>722</v>
      </c>
      <c r="BQ19" s="418">
        <v>67496</v>
      </c>
      <c r="BR19" s="453">
        <v>61129</v>
      </c>
      <c r="BS19" s="429">
        <v>79004.322448979583</v>
      </c>
      <c r="BT19" s="427">
        <v>130632</v>
      </c>
      <c r="BU19" s="427">
        <v>112201</v>
      </c>
      <c r="BV19" s="417">
        <v>32981.300000000003</v>
      </c>
      <c r="BW19" s="425">
        <v>127119</v>
      </c>
      <c r="BX19" s="425">
        <v>102023</v>
      </c>
      <c r="BY19" s="440">
        <v>163510</v>
      </c>
      <c r="CR19" s="437"/>
      <c r="CS19" s="420"/>
      <c r="CT19" s="26"/>
      <c r="CU19" s="26"/>
    </row>
    <row r="20" spans="1:99">
      <c r="A20" s="430" t="s">
        <v>742</v>
      </c>
      <c r="B20" s="432" t="s">
        <v>722</v>
      </c>
      <c r="C20" s="481">
        <v>894.92899999999997</v>
      </c>
      <c r="D20" s="471">
        <f>E20*1000/C20</f>
        <v>863.6282878306547</v>
      </c>
      <c r="E20" s="481">
        <v>772.88599999999997</v>
      </c>
      <c r="F20" s="481">
        <v>2758.364</v>
      </c>
      <c r="G20" s="471">
        <f>H20*1000/F20</f>
        <v>894.41313764245763</v>
      </c>
      <c r="H20" s="481">
        <v>2467.1170000000002</v>
      </c>
      <c r="I20" s="481">
        <v>1649.098</v>
      </c>
      <c r="J20" s="471">
        <f>K20*1000/I20</f>
        <v>1036.6739878406256</v>
      </c>
      <c r="K20" s="481">
        <v>1709.577</v>
      </c>
      <c r="L20" s="481">
        <v>3212.4259999999999</v>
      </c>
      <c r="M20" s="471">
        <f>N20*1000/L20</f>
        <v>729.05959545838562</v>
      </c>
      <c r="N20" s="470">
        <v>2342.0500000000002</v>
      </c>
      <c r="O20" s="470">
        <v>696</v>
      </c>
      <c r="P20" s="470">
        <f t="shared" si="0"/>
        <v>972.70114942528733</v>
      </c>
      <c r="Q20" s="472">
        <v>677</v>
      </c>
      <c r="R20" s="472">
        <v>269</v>
      </c>
      <c r="S20" s="470">
        <f t="shared" si="7"/>
        <v>918.21561338289962</v>
      </c>
      <c r="T20" s="472">
        <v>247</v>
      </c>
      <c r="U20" s="472">
        <v>819</v>
      </c>
      <c r="V20" s="470">
        <f t="shared" si="1"/>
        <v>765.5677655677656</v>
      </c>
      <c r="W20" s="472">
        <v>627</v>
      </c>
      <c r="X20" s="472">
        <v>819</v>
      </c>
      <c r="Y20" s="473">
        <f t="shared" si="2"/>
        <v>765.5677655677656</v>
      </c>
      <c r="Z20" s="472">
        <v>627</v>
      </c>
      <c r="AA20" s="472">
        <v>459</v>
      </c>
      <c r="AB20" s="473">
        <f t="shared" si="3"/>
        <v>1071.8954248366013</v>
      </c>
      <c r="AC20" s="472">
        <v>492</v>
      </c>
      <c r="AD20" s="474">
        <v>198</v>
      </c>
      <c r="AE20" s="473">
        <f t="shared" si="4"/>
        <v>1636.3636363636363</v>
      </c>
      <c r="AF20" s="472">
        <v>324</v>
      </c>
      <c r="AG20" s="471">
        <v>219.90417112299465</v>
      </c>
      <c r="AH20" s="473">
        <f t="shared" si="5"/>
        <v>1154.320987654321</v>
      </c>
      <c r="AI20" s="475">
        <v>253.84</v>
      </c>
      <c r="AJ20" s="476">
        <v>146</v>
      </c>
      <c r="AK20" s="473">
        <f t="shared" si="8"/>
        <v>1397.2602739726028</v>
      </c>
      <c r="AL20" s="477">
        <v>204</v>
      </c>
      <c r="AM20" s="476">
        <v>53</v>
      </c>
      <c r="AN20" s="473">
        <f t="shared" si="11"/>
        <v>2067.9245283018868</v>
      </c>
      <c r="AO20" s="477">
        <v>109.6</v>
      </c>
      <c r="AP20" s="470" t="s">
        <v>139</v>
      </c>
      <c r="AQ20" s="470" t="s">
        <v>139</v>
      </c>
      <c r="AR20" s="476">
        <v>107</v>
      </c>
      <c r="AS20" s="473">
        <f t="shared" si="9"/>
        <v>961.68224299065423</v>
      </c>
      <c r="AT20" s="477">
        <v>102.9</v>
      </c>
      <c r="AU20" s="476">
        <v>41</v>
      </c>
      <c r="AV20" s="473">
        <f t="shared" si="10"/>
        <v>1202.439024390244</v>
      </c>
      <c r="AW20" s="477">
        <v>49.3</v>
      </c>
      <c r="AX20" s="478">
        <v>70</v>
      </c>
      <c r="AY20" s="479">
        <f t="shared" si="6"/>
        <v>824.28571428571433</v>
      </c>
      <c r="AZ20" s="480">
        <v>57.7</v>
      </c>
      <c r="BA20" s="429"/>
      <c r="BB20" s="436"/>
      <c r="BC20" s="436"/>
      <c r="BM20" s="417"/>
      <c r="BO20" s="417" t="s">
        <v>698</v>
      </c>
      <c r="BP20" s="421" t="s">
        <v>722</v>
      </c>
      <c r="BQ20" s="418">
        <v>29288</v>
      </c>
      <c r="BR20" s="453">
        <v>42872</v>
      </c>
      <c r="BS20" s="429">
        <v>46639.68402623733</v>
      </c>
      <c r="BT20" s="425">
        <v>34709</v>
      </c>
      <c r="BU20" s="425">
        <v>27174</v>
      </c>
      <c r="BV20" s="425">
        <v>9927.4</v>
      </c>
      <c r="BW20" s="425">
        <v>24118</v>
      </c>
      <c r="BX20" s="425">
        <v>10334</v>
      </c>
      <c r="BY20" s="440">
        <v>11032</v>
      </c>
      <c r="CR20" s="437"/>
      <c r="CS20" s="420"/>
      <c r="CT20" s="26"/>
      <c r="CU20" s="26"/>
    </row>
    <row r="21" spans="1:99">
      <c r="A21" s="430" t="s">
        <v>741</v>
      </c>
      <c r="B21" s="432" t="s">
        <v>722</v>
      </c>
      <c r="C21" s="481">
        <v>9144.2620000000006</v>
      </c>
      <c r="D21" s="471">
        <f>E21*1000/C21</f>
        <v>172.6019005142241</v>
      </c>
      <c r="E21" s="481">
        <v>1578.317</v>
      </c>
      <c r="F21" s="481">
        <v>15981.325000000001</v>
      </c>
      <c r="G21" s="471">
        <f>H21*1000/F21</f>
        <v>196.16195778510229</v>
      </c>
      <c r="H21" s="481">
        <v>3134.9279999999999</v>
      </c>
      <c r="I21" s="481">
        <v>43723.194000000003</v>
      </c>
      <c r="J21" s="471">
        <f>K21*1000/I21</f>
        <v>171.96186536601144</v>
      </c>
      <c r="K21" s="481">
        <v>7518.7219999999998</v>
      </c>
      <c r="L21" s="481">
        <v>72708.013999999996</v>
      </c>
      <c r="M21" s="471">
        <f>N21*1000/L21</f>
        <v>173.62779294177943</v>
      </c>
      <c r="N21" s="470">
        <v>12624.132</v>
      </c>
      <c r="O21" s="470">
        <v>72995</v>
      </c>
      <c r="P21" s="470">
        <f t="shared" si="0"/>
        <v>135.88601959038292</v>
      </c>
      <c r="Q21" s="472">
        <v>9919</v>
      </c>
      <c r="R21" s="472">
        <v>83041</v>
      </c>
      <c r="S21" s="470">
        <f t="shared" si="7"/>
        <v>144.90432436988957</v>
      </c>
      <c r="T21" s="472">
        <v>12033</v>
      </c>
      <c r="U21" s="472">
        <v>69109</v>
      </c>
      <c r="V21" s="470">
        <f t="shared" si="1"/>
        <v>144.58319466350258</v>
      </c>
      <c r="W21" s="472">
        <v>9992</v>
      </c>
      <c r="X21" s="472">
        <v>69109</v>
      </c>
      <c r="Y21" s="473">
        <f t="shared" si="2"/>
        <v>144.58319466350258</v>
      </c>
      <c r="Z21" s="472">
        <v>9992</v>
      </c>
      <c r="AA21" s="472">
        <v>67496</v>
      </c>
      <c r="AB21" s="473">
        <f t="shared" si="3"/>
        <v>193.00402986843665</v>
      </c>
      <c r="AC21" s="472">
        <v>13027</v>
      </c>
      <c r="AD21" s="474">
        <v>61129</v>
      </c>
      <c r="AE21" s="473">
        <f t="shared" si="4"/>
        <v>271.26241227567931</v>
      </c>
      <c r="AF21" s="472">
        <v>16582</v>
      </c>
      <c r="AG21" s="471">
        <v>79004.322448979583</v>
      </c>
      <c r="AH21" s="473">
        <f t="shared" si="5"/>
        <v>250.05154639175259</v>
      </c>
      <c r="AI21" s="475">
        <v>19755.152999999998</v>
      </c>
      <c r="AJ21" s="476">
        <v>130632</v>
      </c>
      <c r="AK21" s="473">
        <f t="shared" si="8"/>
        <v>276.90764896809355</v>
      </c>
      <c r="AL21" s="477">
        <v>36173</v>
      </c>
      <c r="AM21" s="476">
        <v>112201</v>
      </c>
      <c r="AN21" s="473">
        <f t="shared" si="11"/>
        <v>293.94836053154609</v>
      </c>
      <c r="AO21" s="477">
        <v>32981.300000000003</v>
      </c>
      <c r="AP21" s="470" t="s">
        <v>139</v>
      </c>
      <c r="AQ21" s="470" t="s">
        <v>139</v>
      </c>
      <c r="AR21" s="476">
        <v>127119</v>
      </c>
      <c r="AS21" s="473">
        <f t="shared" si="9"/>
        <v>268.60028791919382</v>
      </c>
      <c r="AT21" s="477">
        <v>34144.199999999997</v>
      </c>
      <c r="AU21" s="476">
        <v>102023</v>
      </c>
      <c r="AV21" s="473">
        <f t="shared" si="10"/>
        <v>303.32376032855336</v>
      </c>
      <c r="AW21" s="477">
        <v>30946</v>
      </c>
      <c r="AX21" s="478">
        <v>163510</v>
      </c>
      <c r="AY21" s="479">
        <f t="shared" si="6"/>
        <v>273.01510610971803</v>
      </c>
      <c r="AZ21" s="480">
        <v>44640.7</v>
      </c>
      <c r="BA21" s="429"/>
      <c r="BB21" s="436"/>
      <c r="BC21" s="436"/>
      <c r="BM21" s="417"/>
      <c r="BO21" s="417" t="s">
        <v>754</v>
      </c>
      <c r="BP21" s="421" t="s">
        <v>722</v>
      </c>
      <c r="BQ21" s="418">
        <v>139</v>
      </c>
      <c r="BR21" s="453">
        <v>48</v>
      </c>
      <c r="BS21" s="429">
        <v>204.96559701492535</v>
      </c>
      <c r="BT21" s="425">
        <v>258</v>
      </c>
      <c r="BU21" s="425">
        <v>99</v>
      </c>
      <c r="BV21" s="425">
        <v>112.4</v>
      </c>
      <c r="BW21" s="425">
        <v>186</v>
      </c>
      <c r="BX21" s="425">
        <v>134</v>
      </c>
      <c r="BY21" s="440">
        <v>200</v>
      </c>
      <c r="CR21" s="437"/>
      <c r="CS21" s="420"/>
      <c r="CT21" s="26"/>
      <c r="CU21" s="26"/>
    </row>
    <row r="22" spans="1:99">
      <c r="A22" s="430" t="s">
        <v>760</v>
      </c>
      <c r="B22" s="465"/>
      <c r="C22" s="481" t="s">
        <v>139</v>
      </c>
      <c r="D22" s="485" t="s">
        <v>139</v>
      </c>
      <c r="E22" s="481" t="s">
        <v>139</v>
      </c>
      <c r="F22" s="481" t="s">
        <v>139</v>
      </c>
      <c r="G22" s="485" t="s">
        <v>139</v>
      </c>
      <c r="H22" s="481" t="s">
        <v>139</v>
      </c>
      <c r="I22" s="481" t="s">
        <v>139</v>
      </c>
      <c r="J22" s="485" t="s">
        <v>139</v>
      </c>
      <c r="K22" s="481" t="s">
        <v>139</v>
      </c>
      <c r="L22" s="481" t="s">
        <v>139</v>
      </c>
      <c r="M22" s="485" t="s">
        <v>139</v>
      </c>
      <c r="N22" s="486" t="s">
        <v>139</v>
      </c>
      <c r="O22" s="486" t="s">
        <v>139</v>
      </c>
      <c r="P22" s="486" t="s">
        <v>139</v>
      </c>
      <c r="Q22" s="472" t="s">
        <v>139</v>
      </c>
      <c r="R22" s="472" t="s">
        <v>139</v>
      </c>
      <c r="S22" s="486" t="s">
        <v>139</v>
      </c>
      <c r="T22" s="472" t="s">
        <v>139</v>
      </c>
      <c r="U22" s="472" t="s">
        <v>139</v>
      </c>
      <c r="V22" s="486" t="s">
        <v>139</v>
      </c>
      <c r="W22" s="472" t="s">
        <v>139</v>
      </c>
      <c r="X22" s="472" t="s">
        <v>139</v>
      </c>
      <c r="Y22" s="487" t="s">
        <v>139</v>
      </c>
      <c r="Z22" s="472" t="s">
        <v>139</v>
      </c>
      <c r="AA22" s="472" t="s">
        <v>139</v>
      </c>
      <c r="AB22" s="487" t="s">
        <v>139</v>
      </c>
      <c r="AC22" s="472" t="s">
        <v>139</v>
      </c>
      <c r="AD22" s="474" t="s">
        <v>139</v>
      </c>
      <c r="AE22" s="487" t="s">
        <v>139</v>
      </c>
      <c r="AF22" s="472" t="s">
        <v>139</v>
      </c>
      <c r="AG22" s="471" t="s">
        <v>139</v>
      </c>
      <c r="AH22" s="487" t="s">
        <v>139</v>
      </c>
      <c r="AI22" s="475" t="s">
        <v>139</v>
      </c>
      <c r="AJ22" s="476" t="s">
        <v>139</v>
      </c>
      <c r="AK22" s="487" t="s">
        <v>139</v>
      </c>
      <c r="AL22" s="477" t="s">
        <v>139</v>
      </c>
      <c r="AM22" s="476" t="s">
        <v>139</v>
      </c>
      <c r="AN22" s="487" t="s">
        <v>139</v>
      </c>
      <c r="AO22" s="477" t="s">
        <v>139</v>
      </c>
      <c r="AP22" s="470" t="s">
        <v>139</v>
      </c>
      <c r="AQ22" s="470" t="s">
        <v>139</v>
      </c>
      <c r="AR22" s="476" t="s">
        <v>139</v>
      </c>
      <c r="AS22" s="487" t="s">
        <v>139</v>
      </c>
      <c r="AT22" s="477" t="s">
        <v>139</v>
      </c>
      <c r="AU22" s="476" t="s">
        <v>139</v>
      </c>
      <c r="AV22" s="487" t="s">
        <v>139</v>
      </c>
      <c r="AW22" s="477" t="s">
        <v>139</v>
      </c>
      <c r="AX22" s="478" t="s">
        <v>139</v>
      </c>
      <c r="AY22" s="488" t="s">
        <v>139</v>
      </c>
      <c r="AZ22" s="480" t="s">
        <v>139</v>
      </c>
      <c r="BA22" s="429"/>
      <c r="BB22" s="436"/>
      <c r="BC22" s="436"/>
      <c r="BM22" s="425"/>
      <c r="BO22" s="417" t="s">
        <v>740</v>
      </c>
      <c r="BP22" s="421" t="s">
        <v>722</v>
      </c>
      <c r="BQ22" s="418">
        <v>7784</v>
      </c>
      <c r="BR22" s="453">
        <v>4567</v>
      </c>
      <c r="BS22" s="429">
        <v>5667.4004566210051</v>
      </c>
      <c r="BT22" s="425">
        <v>4124</v>
      </c>
      <c r="BU22" s="425">
        <v>2089</v>
      </c>
      <c r="BV22" s="425">
        <v>976.8</v>
      </c>
      <c r="BW22" s="425">
        <v>1462</v>
      </c>
      <c r="BX22" s="425">
        <v>1214</v>
      </c>
      <c r="BY22" s="440">
        <v>1400</v>
      </c>
      <c r="CR22" s="437"/>
      <c r="CS22" s="426"/>
      <c r="CT22" s="26"/>
      <c r="CU22" s="26"/>
    </row>
    <row r="23" spans="1:99">
      <c r="A23" s="430" t="s">
        <v>761</v>
      </c>
      <c r="B23" s="465" t="s">
        <v>722</v>
      </c>
      <c r="C23" s="467" t="s">
        <v>139</v>
      </c>
      <c r="D23" s="485" t="s">
        <v>139</v>
      </c>
      <c r="E23" s="467" t="s">
        <v>139</v>
      </c>
      <c r="F23" s="467" t="s">
        <v>139</v>
      </c>
      <c r="G23" s="485" t="s">
        <v>139</v>
      </c>
      <c r="H23" s="467" t="s">
        <v>139</v>
      </c>
      <c r="I23" s="467" t="s">
        <v>139</v>
      </c>
      <c r="J23" s="485" t="s">
        <v>139</v>
      </c>
      <c r="K23" s="467" t="s">
        <v>139</v>
      </c>
      <c r="L23" s="467" t="s">
        <v>139</v>
      </c>
      <c r="M23" s="485" t="s">
        <v>139</v>
      </c>
      <c r="N23" s="486" t="s">
        <v>139</v>
      </c>
      <c r="O23" s="486">
        <v>108</v>
      </c>
      <c r="P23" s="486">
        <f t="shared" si="0"/>
        <v>1685.1851851851852</v>
      </c>
      <c r="Q23" s="472">
        <v>182</v>
      </c>
      <c r="R23" s="472">
        <v>33</v>
      </c>
      <c r="S23" s="486">
        <f t="shared" si="7"/>
        <v>606.06060606060601</v>
      </c>
      <c r="T23" s="472">
        <v>20</v>
      </c>
      <c r="U23" s="472" t="s">
        <v>139</v>
      </c>
      <c r="V23" s="486" t="s">
        <v>139</v>
      </c>
      <c r="W23" s="472" t="s">
        <v>139</v>
      </c>
      <c r="X23" s="472">
        <v>75</v>
      </c>
      <c r="Y23" s="487">
        <f t="shared" si="2"/>
        <v>1013.3333333333334</v>
      </c>
      <c r="Z23" s="472">
        <v>76</v>
      </c>
      <c r="AA23" s="472">
        <v>48</v>
      </c>
      <c r="AB23" s="487">
        <f t="shared" si="3"/>
        <v>7479.166666666667</v>
      </c>
      <c r="AC23" s="472">
        <v>359</v>
      </c>
      <c r="AD23" s="474">
        <v>161</v>
      </c>
      <c r="AE23" s="487">
        <f t="shared" si="4"/>
        <v>1677.0186335403728</v>
      </c>
      <c r="AF23" s="472">
        <v>270</v>
      </c>
      <c r="AG23" s="471">
        <v>244.3425</v>
      </c>
      <c r="AH23" s="487">
        <f t="shared" si="5"/>
        <v>1333.3333333333333</v>
      </c>
      <c r="AI23" s="475">
        <v>325.79000000000002</v>
      </c>
      <c r="AJ23" s="476">
        <v>808</v>
      </c>
      <c r="AK23" s="487">
        <f t="shared" si="8"/>
        <v>1063.1188118811881</v>
      </c>
      <c r="AL23" s="477">
        <v>859</v>
      </c>
      <c r="AM23" s="476">
        <v>475</v>
      </c>
      <c r="AN23" s="487">
        <f t="shared" si="11"/>
        <v>2582.1052631578946</v>
      </c>
      <c r="AO23" s="477">
        <v>1226.5</v>
      </c>
      <c r="AP23" s="470" t="s">
        <v>139</v>
      </c>
      <c r="AQ23" s="470" t="s">
        <v>139</v>
      </c>
      <c r="AR23" s="476">
        <v>687</v>
      </c>
      <c r="AS23" s="487">
        <f t="shared" si="9"/>
        <v>1683.9883551673945</v>
      </c>
      <c r="AT23" s="477">
        <v>1156.9000000000001</v>
      </c>
      <c r="AU23" s="476" t="s">
        <v>139</v>
      </c>
      <c r="AV23" s="476" t="s">
        <v>139</v>
      </c>
      <c r="AW23" s="476" t="s">
        <v>139</v>
      </c>
      <c r="AX23" s="476" t="s">
        <v>139</v>
      </c>
      <c r="AY23" s="476" t="s">
        <v>139</v>
      </c>
      <c r="AZ23" s="476" t="s">
        <v>139</v>
      </c>
      <c r="BA23" s="429"/>
      <c r="BB23" s="436"/>
      <c r="BC23" s="436"/>
      <c r="BM23" s="425"/>
      <c r="BO23" s="417" t="s">
        <v>739</v>
      </c>
      <c r="BP23" s="421" t="s">
        <v>722</v>
      </c>
      <c r="BQ23" s="418">
        <v>2113</v>
      </c>
      <c r="BR23" s="453">
        <v>2025</v>
      </c>
      <c r="BS23" s="429">
        <v>2765.1494207836458</v>
      </c>
      <c r="BT23" s="425">
        <v>2956</v>
      </c>
      <c r="BU23" s="425">
        <v>1179</v>
      </c>
      <c r="BV23" s="425">
        <v>686.8</v>
      </c>
      <c r="BW23" s="425">
        <v>1809</v>
      </c>
      <c r="BX23" s="425">
        <v>970</v>
      </c>
      <c r="BY23" s="440">
        <v>392</v>
      </c>
      <c r="CR23" s="437"/>
      <c r="CS23" s="426"/>
      <c r="CT23" s="26"/>
      <c r="CU23" s="26"/>
    </row>
    <row r="24" spans="1:99">
      <c r="A24" s="430" t="s">
        <v>762</v>
      </c>
      <c r="B24" s="465" t="s">
        <v>722</v>
      </c>
      <c r="C24" s="467" t="s">
        <v>139</v>
      </c>
      <c r="D24" s="485" t="s">
        <v>139</v>
      </c>
      <c r="E24" s="467" t="s">
        <v>139</v>
      </c>
      <c r="F24" s="467" t="s">
        <v>139</v>
      </c>
      <c r="G24" s="485" t="s">
        <v>139</v>
      </c>
      <c r="H24" s="467" t="s">
        <v>139</v>
      </c>
      <c r="I24" s="467" t="s">
        <v>139</v>
      </c>
      <c r="J24" s="485" t="s">
        <v>139</v>
      </c>
      <c r="K24" s="467" t="s">
        <v>139</v>
      </c>
      <c r="L24" s="467" t="s">
        <v>139</v>
      </c>
      <c r="M24" s="485" t="s">
        <v>139</v>
      </c>
      <c r="N24" s="486" t="s">
        <v>139</v>
      </c>
      <c r="O24" s="486" t="s">
        <v>139</v>
      </c>
      <c r="P24" s="486" t="s">
        <v>139</v>
      </c>
      <c r="Q24" s="472" t="s">
        <v>139</v>
      </c>
      <c r="R24" s="472" t="s">
        <v>139</v>
      </c>
      <c r="S24" s="486" t="s">
        <v>139</v>
      </c>
      <c r="T24" s="472" t="s">
        <v>139</v>
      </c>
      <c r="U24" s="472" t="s">
        <v>139</v>
      </c>
      <c r="V24" s="486" t="s">
        <v>139</v>
      </c>
      <c r="W24" s="472" t="s">
        <v>139</v>
      </c>
      <c r="X24" s="472" t="s">
        <v>139</v>
      </c>
      <c r="Y24" s="487" t="s">
        <v>139</v>
      </c>
      <c r="Z24" s="472" t="s">
        <v>139</v>
      </c>
      <c r="AA24" s="472" t="s">
        <v>139</v>
      </c>
      <c r="AB24" s="487" t="s">
        <v>139</v>
      </c>
      <c r="AC24" s="472" t="s">
        <v>139</v>
      </c>
      <c r="AD24" s="474" t="s">
        <v>139</v>
      </c>
      <c r="AE24" s="487" t="s">
        <v>139</v>
      </c>
      <c r="AF24" s="472" t="s">
        <v>139</v>
      </c>
      <c r="AG24" s="471" t="s">
        <v>139</v>
      </c>
      <c r="AH24" s="487" t="s">
        <v>139</v>
      </c>
      <c r="AI24" s="475" t="s">
        <v>139</v>
      </c>
      <c r="AJ24" s="476" t="s">
        <v>139</v>
      </c>
      <c r="AK24" s="487" t="s">
        <v>139</v>
      </c>
      <c r="AL24" s="477" t="s">
        <v>139</v>
      </c>
      <c r="AM24" s="476" t="s">
        <v>139</v>
      </c>
      <c r="AN24" s="487" t="s">
        <v>139</v>
      </c>
      <c r="AO24" s="477" t="s">
        <v>139</v>
      </c>
      <c r="AP24" s="470" t="s">
        <v>139</v>
      </c>
      <c r="AQ24" s="470" t="s">
        <v>139</v>
      </c>
      <c r="AR24" s="476" t="s">
        <v>139</v>
      </c>
      <c r="AS24" s="487" t="s">
        <v>139</v>
      </c>
      <c r="AT24" s="477" t="s">
        <v>139</v>
      </c>
      <c r="AU24" s="476" t="s">
        <v>139</v>
      </c>
      <c r="AV24" s="487" t="s">
        <v>139</v>
      </c>
      <c r="AW24" s="477" t="s">
        <v>139</v>
      </c>
      <c r="AX24" s="482" t="s">
        <v>139</v>
      </c>
      <c r="AY24" s="488" t="s">
        <v>139</v>
      </c>
      <c r="AZ24" s="482" t="s">
        <v>139</v>
      </c>
      <c r="BA24" s="429"/>
      <c r="BB24" s="436"/>
      <c r="BC24" s="436"/>
      <c r="BM24" s="425"/>
      <c r="BO24" s="417" t="s">
        <v>753</v>
      </c>
      <c r="BP24" s="421" t="s">
        <v>722</v>
      </c>
      <c r="BQ24" s="418"/>
      <c r="BR24" s="453"/>
      <c r="BS24" s="429"/>
      <c r="BT24" s="425"/>
      <c r="BU24" s="425"/>
      <c r="BV24" s="425"/>
      <c r="BW24" s="425"/>
      <c r="BX24" s="425"/>
      <c r="BY24" s="440"/>
      <c r="CR24" s="437"/>
      <c r="CS24" s="426"/>
      <c r="CT24" s="26"/>
      <c r="CU24" s="26"/>
    </row>
    <row r="25" spans="1:99">
      <c r="A25" s="430" t="s">
        <v>763</v>
      </c>
      <c r="B25" s="465" t="s">
        <v>722</v>
      </c>
      <c r="C25" s="467" t="s">
        <v>139</v>
      </c>
      <c r="D25" s="485" t="s">
        <v>139</v>
      </c>
      <c r="E25" s="467" t="s">
        <v>139</v>
      </c>
      <c r="F25" s="467" t="s">
        <v>139</v>
      </c>
      <c r="G25" s="485" t="s">
        <v>139</v>
      </c>
      <c r="H25" s="467" t="s">
        <v>139</v>
      </c>
      <c r="I25" s="467" t="s">
        <v>139</v>
      </c>
      <c r="J25" s="485" t="s">
        <v>139</v>
      </c>
      <c r="K25" s="467" t="s">
        <v>139</v>
      </c>
      <c r="L25" s="467" t="s">
        <v>139</v>
      </c>
      <c r="M25" s="485" t="s">
        <v>139</v>
      </c>
      <c r="N25" s="486" t="s">
        <v>139</v>
      </c>
      <c r="O25" s="486" t="s">
        <v>139</v>
      </c>
      <c r="P25" s="486" t="s">
        <v>139</v>
      </c>
      <c r="Q25" s="472" t="s">
        <v>139</v>
      </c>
      <c r="R25" s="472" t="s">
        <v>139</v>
      </c>
      <c r="S25" s="486" t="s">
        <v>139</v>
      </c>
      <c r="T25" s="472" t="s">
        <v>139</v>
      </c>
      <c r="U25" s="472" t="s">
        <v>139</v>
      </c>
      <c r="V25" s="486" t="s">
        <v>139</v>
      </c>
      <c r="W25" s="472" t="s">
        <v>139</v>
      </c>
      <c r="X25" s="472" t="s">
        <v>139</v>
      </c>
      <c r="Y25" s="487" t="s">
        <v>139</v>
      </c>
      <c r="Z25" s="472" t="s">
        <v>139</v>
      </c>
      <c r="AA25" s="472" t="s">
        <v>139</v>
      </c>
      <c r="AB25" s="487" t="s">
        <v>139</v>
      </c>
      <c r="AC25" s="472" t="s">
        <v>139</v>
      </c>
      <c r="AD25" s="474" t="s">
        <v>139</v>
      </c>
      <c r="AE25" s="487" t="s">
        <v>139</v>
      </c>
      <c r="AF25" s="472" t="s">
        <v>139</v>
      </c>
      <c r="AG25" s="471" t="s">
        <v>139</v>
      </c>
      <c r="AH25" s="487" t="s">
        <v>139</v>
      </c>
      <c r="AI25" s="475" t="s">
        <v>139</v>
      </c>
      <c r="AJ25" s="476" t="s">
        <v>139</v>
      </c>
      <c r="AK25" s="487" t="s">
        <v>139</v>
      </c>
      <c r="AL25" s="477" t="s">
        <v>139</v>
      </c>
      <c r="AM25" s="476" t="s">
        <v>139</v>
      </c>
      <c r="AN25" s="487" t="s">
        <v>139</v>
      </c>
      <c r="AO25" s="477" t="s">
        <v>139</v>
      </c>
      <c r="AP25" s="470" t="s">
        <v>139</v>
      </c>
      <c r="AQ25" s="470" t="s">
        <v>139</v>
      </c>
      <c r="AR25" s="476" t="s">
        <v>139</v>
      </c>
      <c r="AS25" s="487" t="s">
        <v>139</v>
      </c>
      <c r="AT25" s="477" t="s">
        <v>139</v>
      </c>
      <c r="AU25" s="476" t="s">
        <v>139</v>
      </c>
      <c r="AV25" s="487" t="s">
        <v>139</v>
      </c>
      <c r="AW25" s="477" t="s">
        <v>139</v>
      </c>
      <c r="AX25" s="482" t="s">
        <v>139</v>
      </c>
      <c r="AY25" s="488" t="s">
        <v>139</v>
      </c>
      <c r="AZ25" s="482" t="s">
        <v>139</v>
      </c>
      <c r="BA25" s="429"/>
      <c r="BB25" s="436"/>
      <c r="BC25" s="436"/>
      <c r="BM25" s="425"/>
      <c r="BO25" s="417" t="s">
        <v>738</v>
      </c>
      <c r="BP25" s="421" t="s">
        <v>722</v>
      </c>
      <c r="BQ25" s="418">
        <v>869</v>
      </c>
      <c r="BR25" s="453">
        <v>32137</v>
      </c>
      <c r="BS25" s="429">
        <v>142355.7283472454</v>
      </c>
      <c r="BT25" s="425">
        <v>6055</v>
      </c>
      <c r="BU25" s="425">
        <v>716</v>
      </c>
      <c r="BV25" s="425">
        <v>270.60000000000002</v>
      </c>
      <c r="BW25" s="425">
        <v>4340</v>
      </c>
      <c r="BX25" s="425">
        <v>4207</v>
      </c>
      <c r="BY25" s="440">
        <v>4005</v>
      </c>
      <c r="CR25" s="437"/>
      <c r="CS25" s="426"/>
      <c r="CT25" s="26"/>
      <c r="CU25" s="26"/>
    </row>
    <row r="26" spans="1:99">
      <c r="A26" s="430" t="s">
        <v>764</v>
      </c>
      <c r="B26" s="465" t="s">
        <v>722</v>
      </c>
      <c r="C26" s="467" t="s">
        <v>139</v>
      </c>
      <c r="D26" s="485" t="s">
        <v>139</v>
      </c>
      <c r="E26" s="467" t="s">
        <v>139</v>
      </c>
      <c r="F26" s="467" t="s">
        <v>139</v>
      </c>
      <c r="G26" s="485" t="s">
        <v>139</v>
      </c>
      <c r="H26" s="467" t="s">
        <v>139</v>
      </c>
      <c r="I26" s="467" t="s">
        <v>139</v>
      </c>
      <c r="J26" s="485" t="s">
        <v>139</v>
      </c>
      <c r="K26" s="467" t="s">
        <v>139</v>
      </c>
      <c r="L26" s="467" t="s">
        <v>139</v>
      </c>
      <c r="M26" s="485" t="s">
        <v>139</v>
      </c>
      <c r="N26" s="486" t="s">
        <v>139</v>
      </c>
      <c r="O26" s="486" t="s">
        <v>139</v>
      </c>
      <c r="P26" s="486" t="s">
        <v>139</v>
      </c>
      <c r="Q26" s="472" t="s">
        <v>139</v>
      </c>
      <c r="R26" s="472" t="s">
        <v>139</v>
      </c>
      <c r="S26" s="486" t="s">
        <v>139</v>
      </c>
      <c r="T26" s="472" t="s">
        <v>139</v>
      </c>
      <c r="U26" s="472" t="s">
        <v>139</v>
      </c>
      <c r="V26" s="486" t="s">
        <v>139</v>
      </c>
      <c r="W26" s="472" t="s">
        <v>139</v>
      </c>
      <c r="X26" s="472" t="s">
        <v>139</v>
      </c>
      <c r="Y26" s="487" t="s">
        <v>139</v>
      </c>
      <c r="Z26" s="472" t="s">
        <v>139</v>
      </c>
      <c r="AA26" s="472" t="s">
        <v>139</v>
      </c>
      <c r="AB26" s="487" t="s">
        <v>139</v>
      </c>
      <c r="AC26" s="472" t="s">
        <v>139</v>
      </c>
      <c r="AD26" s="474" t="s">
        <v>139</v>
      </c>
      <c r="AE26" s="487" t="s">
        <v>139</v>
      </c>
      <c r="AF26" s="472" t="s">
        <v>139</v>
      </c>
      <c r="AG26" s="471" t="s">
        <v>139</v>
      </c>
      <c r="AH26" s="487" t="s">
        <v>139</v>
      </c>
      <c r="AI26" s="475" t="s">
        <v>139</v>
      </c>
      <c r="AJ26" s="476" t="s">
        <v>139</v>
      </c>
      <c r="AK26" s="487" t="s">
        <v>139</v>
      </c>
      <c r="AL26" s="477" t="s">
        <v>139</v>
      </c>
      <c r="AM26" s="476" t="s">
        <v>139</v>
      </c>
      <c r="AN26" s="487" t="s">
        <v>139</v>
      </c>
      <c r="AO26" s="477" t="s">
        <v>139</v>
      </c>
      <c r="AP26" s="470" t="s">
        <v>139</v>
      </c>
      <c r="AQ26" s="470" t="s">
        <v>139</v>
      </c>
      <c r="AR26" s="476" t="s">
        <v>139</v>
      </c>
      <c r="AS26" s="487" t="s">
        <v>139</v>
      </c>
      <c r="AT26" s="477" t="s">
        <v>139</v>
      </c>
      <c r="AU26" s="476" t="s">
        <v>139</v>
      </c>
      <c r="AV26" s="487" t="s">
        <v>139</v>
      </c>
      <c r="AW26" s="477" t="s">
        <v>139</v>
      </c>
      <c r="AX26" s="482" t="s">
        <v>139</v>
      </c>
      <c r="AY26" s="488" t="s">
        <v>139</v>
      </c>
      <c r="AZ26" s="482" t="s">
        <v>139</v>
      </c>
      <c r="BA26" s="429"/>
      <c r="BB26" s="436"/>
      <c r="BC26" s="436"/>
      <c r="BM26" s="425"/>
      <c r="BO26" s="417" t="s">
        <v>737</v>
      </c>
      <c r="BP26" s="421" t="s">
        <v>722</v>
      </c>
      <c r="BQ26" s="418">
        <v>122</v>
      </c>
      <c r="BR26" s="453">
        <v>41</v>
      </c>
      <c r="BS26" s="429">
        <v>90.943018867924536</v>
      </c>
      <c r="BT26" s="427">
        <v>113</v>
      </c>
      <c r="BU26" s="427">
        <v>198</v>
      </c>
      <c r="BV26" s="425">
        <v>148.5</v>
      </c>
      <c r="BW26" s="425">
        <v>457</v>
      </c>
      <c r="BX26" s="425">
        <v>1175</v>
      </c>
      <c r="BY26" s="440">
        <v>1934</v>
      </c>
      <c r="CR26" s="437"/>
      <c r="CS26" s="426"/>
      <c r="CT26" s="26"/>
      <c r="CU26" s="26"/>
    </row>
    <row r="27" spans="1:99">
      <c r="A27" s="430" t="s">
        <v>765</v>
      </c>
      <c r="B27" s="465" t="s">
        <v>722</v>
      </c>
      <c r="C27" s="467" t="s">
        <v>139</v>
      </c>
      <c r="D27" s="485" t="s">
        <v>139</v>
      </c>
      <c r="E27" s="467" t="s">
        <v>139</v>
      </c>
      <c r="F27" s="467" t="s">
        <v>139</v>
      </c>
      <c r="G27" s="485" t="s">
        <v>139</v>
      </c>
      <c r="H27" s="467" t="s">
        <v>139</v>
      </c>
      <c r="I27" s="467" t="s">
        <v>139</v>
      </c>
      <c r="J27" s="485" t="s">
        <v>139</v>
      </c>
      <c r="K27" s="467" t="s">
        <v>139</v>
      </c>
      <c r="L27" s="467" t="s">
        <v>139</v>
      </c>
      <c r="M27" s="485" t="s">
        <v>139</v>
      </c>
      <c r="N27" s="486" t="s">
        <v>139</v>
      </c>
      <c r="O27" s="486" t="s">
        <v>139</v>
      </c>
      <c r="P27" s="486" t="s">
        <v>139</v>
      </c>
      <c r="Q27" s="472" t="s">
        <v>139</v>
      </c>
      <c r="R27" s="472" t="s">
        <v>139</v>
      </c>
      <c r="S27" s="486" t="s">
        <v>139</v>
      </c>
      <c r="T27" s="472" t="s">
        <v>139</v>
      </c>
      <c r="U27" s="472" t="s">
        <v>139</v>
      </c>
      <c r="V27" s="486" t="s">
        <v>139</v>
      </c>
      <c r="W27" s="472" t="s">
        <v>139</v>
      </c>
      <c r="X27" s="472" t="s">
        <v>139</v>
      </c>
      <c r="Y27" s="487" t="s">
        <v>139</v>
      </c>
      <c r="Z27" s="472" t="s">
        <v>139</v>
      </c>
      <c r="AA27" s="472" t="s">
        <v>139</v>
      </c>
      <c r="AB27" s="487" t="s">
        <v>139</v>
      </c>
      <c r="AC27" s="472" t="s">
        <v>139</v>
      </c>
      <c r="AD27" s="474" t="s">
        <v>139</v>
      </c>
      <c r="AE27" s="487" t="s">
        <v>139</v>
      </c>
      <c r="AF27" s="472" t="s">
        <v>139</v>
      </c>
      <c r="AG27" s="471" t="s">
        <v>139</v>
      </c>
      <c r="AH27" s="487" t="s">
        <v>139</v>
      </c>
      <c r="AI27" s="475" t="s">
        <v>139</v>
      </c>
      <c r="AJ27" s="476" t="s">
        <v>139</v>
      </c>
      <c r="AK27" s="487" t="s">
        <v>139</v>
      </c>
      <c r="AL27" s="477" t="s">
        <v>139</v>
      </c>
      <c r="AM27" s="476" t="s">
        <v>139</v>
      </c>
      <c r="AN27" s="487" t="s">
        <v>139</v>
      </c>
      <c r="AO27" s="477" t="s">
        <v>139</v>
      </c>
      <c r="AP27" s="470" t="s">
        <v>139</v>
      </c>
      <c r="AQ27" s="470" t="s">
        <v>139</v>
      </c>
      <c r="AR27" s="476" t="s">
        <v>139</v>
      </c>
      <c r="AS27" s="487" t="s">
        <v>139</v>
      </c>
      <c r="AT27" s="477" t="s">
        <v>139</v>
      </c>
      <c r="AU27" s="476" t="s">
        <v>139</v>
      </c>
      <c r="AV27" s="487" t="s">
        <v>139</v>
      </c>
      <c r="AW27" s="477" t="s">
        <v>139</v>
      </c>
      <c r="AX27" s="482" t="s">
        <v>139</v>
      </c>
      <c r="AY27" s="488" t="s">
        <v>139</v>
      </c>
      <c r="AZ27" s="482" t="s">
        <v>139</v>
      </c>
      <c r="BA27" s="429"/>
      <c r="BB27" s="436"/>
      <c r="BC27" s="436"/>
      <c r="BM27" s="425"/>
      <c r="BO27" s="417" t="s">
        <v>752</v>
      </c>
      <c r="BP27" s="421" t="s">
        <v>722</v>
      </c>
      <c r="BQ27" s="418"/>
      <c r="BR27" s="453"/>
      <c r="BS27" s="429"/>
      <c r="BT27" s="427"/>
      <c r="BU27" s="427"/>
      <c r="BV27" s="425"/>
      <c r="BW27" s="425"/>
      <c r="BX27" s="425"/>
      <c r="BY27" s="440"/>
      <c r="CR27" s="437"/>
      <c r="CS27" s="426"/>
      <c r="CT27" s="26"/>
      <c r="CU27" s="26"/>
    </row>
    <row r="28" spans="1:99">
      <c r="A28" s="430" t="s">
        <v>698</v>
      </c>
      <c r="B28" s="465" t="s">
        <v>722</v>
      </c>
      <c r="C28" s="481">
        <v>7021.35</v>
      </c>
      <c r="D28" s="466">
        <f>E28*1000/C28</f>
        <v>149.61453281776295</v>
      </c>
      <c r="E28" s="481">
        <v>1050.4960000000001</v>
      </c>
      <c r="F28" s="481">
        <v>8402.6229999999996</v>
      </c>
      <c r="G28" s="466">
        <f t="shared" ref="G28:G45" si="12">H28*1000/F28</f>
        <v>128.45857775601738</v>
      </c>
      <c r="H28" s="481">
        <v>1079.3889999999999</v>
      </c>
      <c r="I28" s="481">
        <v>5911.6139999999996</v>
      </c>
      <c r="J28" s="466">
        <f t="shared" ref="J28:J38" si="13">K28*1000/I28</f>
        <v>138.96018921397777</v>
      </c>
      <c r="K28" s="481">
        <v>821.47900000000004</v>
      </c>
      <c r="L28" s="481">
        <v>5884.6229999999996</v>
      </c>
      <c r="M28" s="466">
        <f t="shared" ref="M28:M44" si="14">N28*1000/L28</f>
        <v>139.78006747416106</v>
      </c>
      <c r="N28" s="470">
        <v>822.553</v>
      </c>
      <c r="O28" s="470">
        <v>22211</v>
      </c>
      <c r="P28" s="470">
        <f t="shared" si="0"/>
        <v>151.68159920759985</v>
      </c>
      <c r="Q28" s="472">
        <v>3369</v>
      </c>
      <c r="R28" s="472">
        <v>24726</v>
      </c>
      <c r="S28" s="470">
        <f t="shared" si="7"/>
        <v>141.55140338105639</v>
      </c>
      <c r="T28" s="472">
        <v>3500</v>
      </c>
      <c r="U28" s="472">
        <v>33812</v>
      </c>
      <c r="V28" s="470">
        <f t="shared" si="1"/>
        <v>145.95409913640128</v>
      </c>
      <c r="W28" s="472">
        <v>4935</v>
      </c>
      <c r="X28" s="472">
        <v>33812</v>
      </c>
      <c r="Y28" s="473">
        <f t="shared" si="2"/>
        <v>145.95409913640128</v>
      </c>
      <c r="Z28" s="472">
        <v>4935</v>
      </c>
      <c r="AA28" s="472">
        <v>29288</v>
      </c>
      <c r="AB28" s="473">
        <f t="shared" si="3"/>
        <v>147.36410816716744</v>
      </c>
      <c r="AC28" s="472">
        <v>4316</v>
      </c>
      <c r="AD28" s="474">
        <v>42872</v>
      </c>
      <c r="AE28" s="473">
        <f t="shared" si="4"/>
        <v>175.84903899981339</v>
      </c>
      <c r="AF28" s="472">
        <v>7539</v>
      </c>
      <c r="AG28" s="471">
        <v>46639.68402623733</v>
      </c>
      <c r="AH28" s="473">
        <f t="shared" si="5"/>
        <v>244.04796553932127</v>
      </c>
      <c r="AI28" s="475">
        <v>11382.32</v>
      </c>
      <c r="AJ28" s="476">
        <v>34709</v>
      </c>
      <c r="AK28" s="473">
        <f t="shared" si="8"/>
        <v>241.03258520844739</v>
      </c>
      <c r="AL28" s="476">
        <v>8366</v>
      </c>
      <c r="AM28" s="476">
        <v>27174</v>
      </c>
      <c r="AN28" s="473">
        <f t="shared" si="11"/>
        <v>365.32715095311693</v>
      </c>
      <c r="AO28" s="476">
        <v>9927.4</v>
      </c>
      <c r="AP28" s="470" t="s">
        <v>139</v>
      </c>
      <c r="AQ28" s="470" t="s">
        <v>139</v>
      </c>
      <c r="AR28" s="476">
        <v>24118</v>
      </c>
      <c r="AS28" s="473">
        <f t="shared" si="9"/>
        <v>290.22306990629403</v>
      </c>
      <c r="AT28" s="477">
        <v>6999.6</v>
      </c>
      <c r="AU28" s="476">
        <v>10334</v>
      </c>
      <c r="AV28" s="473">
        <f t="shared" si="10"/>
        <v>277.7530481904393</v>
      </c>
      <c r="AW28" s="476">
        <v>2870.3</v>
      </c>
      <c r="AX28" s="478">
        <v>11032</v>
      </c>
      <c r="AY28" s="479">
        <f t="shared" si="6"/>
        <v>575.81580855692528</v>
      </c>
      <c r="AZ28" s="489">
        <v>6352.4</v>
      </c>
      <c r="BA28" s="429"/>
      <c r="BB28" s="436"/>
      <c r="BC28" s="436"/>
      <c r="BM28" s="425"/>
      <c r="BO28" s="417" t="s">
        <v>736</v>
      </c>
      <c r="BP28" s="421" t="s">
        <v>722</v>
      </c>
      <c r="BQ28" s="418">
        <v>2528</v>
      </c>
      <c r="BR28" s="453">
        <v>2688</v>
      </c>
      <c r="BS28" s="429">
        <v>3295.9171865443423</v>
      </c>
      <c r="BT28" s="425">
        <v>3224</v>
      </c>
      <c r="BU28" s="425">
        <v>2580</v>
      </c>
      <c r="BV28" s="425">
        <v>2439.1999999999998</v>
      </c>
      <c r="BW28" s="425">
        <v>2962</v>
      </c>
      <c r="BX28" s="425">
        <v>2715</v>
      </c>
      <c r="BY28" s="440">
        <v>2202</v>
      </c>
      <c r="CR28" s="437"/>
      <c r="CS28" s="426"/>
      <c r="CT28" s="26"/>
      <c r="CU28" s="26"/>
    </row>
    <row r="29" spans="1:99">
      <c r="A29" s="430" t="s">
        <v>754</v>
      </c>
      <c r="B29" s="465" t="s">
        <v>722</v>
      </c>
      <c r="C29" s="481">
        <v>186.261</v>
      </c>
      <c r="D29" s="466">
        <f>E29*1000/C29</f>
        <v>622.73369089610821</v>
      </c>
      <c r="E29" s="481">
        <v>115.991</v>
      </c>
      <c r="F29" s="481">
        <v>130.80199999999999</v>
      </c>
      <c r="G29" s="466">
        <f t="shared" si="12"/>
        <v>573.85972691549057</v>
      </c>
      <c r="H29" s="481">
        <v>75.061999999999998</v>
      </c>
      <c r="I29" s="481">
        <v>304.23</v>
      </c>
      <c r="J29" s="466">
        <f t="shared" si="13"/>
        <v>701.83742563192322</v>
      </c>
      <c r="K29" s="481">
        <v>213.52</v>
      </c>
      <c r="L29" s="481">
        <v>217.17</v>
      </c>
      <c r="M29" s="466">
        <f t="shared" si="14"/>
        <v>632.18216144034636</v>
      </c>
      <c r="N29" s="470">
        <v>137.291</v>
      </c>
      <c r="O29" s="470">
        <v>198</v>
      </c>
      <c r="P29" s="470">
        <f t="shared" si="0"/>
        <v>737.37373737373741</v>
      </c>
      <c r="Q29" s="472">
        <v>146</v>
      </c>
      <c r="R29" s="472">
        <v>110</v>
      </c>
      <c r="S29" s="470">
        <f t="shared" si="7"/>
        <v>1145.4545454545455</v>
      </c>
      <c r="T29" s="472">
        <v>126</v>
      </c>
      <c r="U29" s="472">
        <v>3776</v>
      </c>
      <c r="V29" s="470">
        <f t="shared" si="1"/>
        <v>321.76906779661016</v>
      </c>
      <c r="W29" s="472">
        <v>1215</v>
      </c>
      <c r="X29" s="472">
        <v>246</v>
      </c>
      <c r="Y29" s="473">
        <f t="shared" si="2"/>
        <v>674.79674796747963</v>
      </c>
      <c r="Z29" s="472">
        <v>166</v>
      </c>
      <c r="AA29" s="472">
        <v>139</v>
      </c>
      <c r="AB29" s="473">
        <f t="shared" si="3"/>
        <v>1043.1654676258993</v>
      </c>
      <c r="AC29" s="472">
        <v>145</v>
      </c>
      <c r="AD29" s="474">
        <v>48</v>
      </c>
      <c r="AE29" s="473">
        <f t="shared" si="4"/>
        <v>1062.5</v>
      </c>
      <c r="AF29" s="472">
        <v>51</v>
      </c>
      <c r="AG29" s="471">
        <v>204.96559701492535</v>
      </c>
      <c r="AH29" s="473">
        <f t="shared" si="5"/>
        <v>887.41721854304649</v>
      </c>
      <c r="AI29" s="475">
        <v>181.89</v>
      </c>
      <c r="AJ29" s="476">
        <v>258</v>
      </c>
      <c r="AK29" s="473">
        <f t="shared" si="8"/>
        <v>1174.4186046511627</v>
      </c>
      <c r="AL29" s="476">
        <v>303</v>
      </c>
      <c r="AM29" s="476">
        <v>99</v>
      </c>
      <c r="AN29" s="473">
        <f t="shared" si="11"/>
        <v>1135.3535353535353</v>
      </c>
      <c r="AO29" s="476">
        <v>112.4</v>
      </c>
      <c r="AP29" s="470" t="s">
        <v>139</v>
      </c>
      <c r="AQ29" s="470" t="s">
        <v>139</v>
      </c>
      <c r="AR29" s="476">
        <v>186</v>
      </c>
      <c r="AS29" s="473">
        <f t="shared" si="9"/>
        <v>974.19354838709683</v>
      </c>
      <c r="AT29" s="477">
        <v>181.2</v>
      </c>
      <c r="AU29" s="476">
        <v>134</v>
      </c>
      <c r="AV29" s="473">
        <f t="shared" si="10"/>
        <v>1177.6119402985075</v>
      </c>
      <c r="AW29" s="476">
        <v>157.80000000000001</v>
      </c>
      <c r="AX29" s="478">
        <v>200</v>
      </c>
      <c r="AY29" s="479">
        <f t="shared" si="6"/>
        <v>1268.5</v>
      </c>
      <c r="AZ29" s="489">
        <v>253.7</v>
      </c>
      <c r="BA29" s="429"/>
      <c r="BB29" s="436"/>
      <c r="BC29" s="436"/>
      <c r="BM29" s="425"/>
      <c r="BO29" s="417" t="s">
        <v>735</v>
      </c>
      <c r="BP29" s="421" t="s">
        <v>722</v>
      </c>
      <c r="BQ29" s="418">
        <v>16715</v>
      </c>
      <c r="BR29" s="453">
        <v>9467</v>
      </c>
      <c r="BS29" s="429">
        <v>22433.423296853623</v>
      </c>
      <c r="BT29" s="425">
        <v>24874</v>
      </c>
      <c r="BU29" s="425">
        <v>17129</v>
      </c>
      <c r="BV29" s="425">
        <v>9206</v>
      </c>
      <c r="BW29" s="425">
        <v>23032</v>
      </c>
      <c r="BX29" s="425">
        <v>18901</v>
      </c>
      <c r="BY29" s="440">
        <v>8576</v>
      </c>
      <c r="CR29" s="437"/>
      <c r="CS29" s="426"/>
      <c r="CT29" s="26"/>
      <c r="CU29" s="26"/>
    </row>
    <row r="30" spans="1:99">
      <c r="A30" s="430" t="s">
        <v>766</v>
      </c>
      <c r="B30" s="465" t="s">
        <v>722</v>
      </c>
      <c r="C30" s="481" t="s">
        <v>139</v>
      </c>
      <c r="D30" s="466" t="s">
        <v>139</v>
      </c>
      <c r="E30" s="481" t="s">
        <v>139</v>
      </c>
      <c r="F30" s="481" t="s">
        <v>139</v>
      </c>
      <c r="G30" s="466" t="s">
        <v>139</v>
      </c>
      <c r="H30" s="481" t="s">
        <v>139</v>
      </c>
      <c r="I30" s="481" t="s">
        <v>139</v>
      </c>
      <c r="J30" s="466" t="s">
        <v>139</v>
      </c>
      <c r="K30" s="481" t="s">
        <v>139</v>
      </c>
      <c r="L30" s="481" t="s">
        <v>139</v>
      </c>
      <c r="M30" s="466" t="s">
        <v>139</v>
      </c>
      <c r="N30" s="470" t="s">
        <v>139</v>
      </c>
      <c r="O30" s="470" t="s">
        <v>139</v>
      </c>
      <c r="P30" s="470" t="s">
        <v>139</v>
      </c>
      <c r="Q30" s="472" t="s">
        <v>139</v>
      </c>
      <c r="R30" s="472" t="s">
        <v>139</v>
      </c>
      <c r="S30" s="470" t="s">
        <v>139</v>
      </c>
      <c r="T30" s="472" t="s">
        <v>139</v>
      </c>
      <c r="U30" s="472" t="s">
        <v>139</v>
      </c>
      <c r="V30" s="470" t="s">
        <v>139</v>
      </c>
      <c r="W30" s="472" t="s">
        <v>139</v>
      </c>
      <c r="X30" s="472" t="s">
        <v>139</v>
      </c>
      <c r="Y30" s="473" t="s">
        <v>139</v>
      </c>
      <c r="Z30" s="472" t="s">
        <v>139</v>
      </c>
      <c r="AA30" s="472" t="s">
        <v>139</v>
      </c>
      <c r="AB30" s="473" t="s">
        <v>139</v>
      </c>
      <c r="AC30" s="472" t="s">
        <v>139</v>
      </c>
      <c r="AD30" s="474" t="s">
        <v>139</v>
      </c>
      <c r="AE30" s="473" t="s">
        <v>139</v>
      </c>
      <c r="AF30" s="472" t="s">
        <v>139</v>
      </c>
      <c r="AG30" s="471" t="s">
        <v>139</v>
      </c>
      <c r="AH30" s="473" t="s">
        <v>139</v>
      </c>
      <c r="AI30" s="475" t="s">
        <v>139</v>
      </c>
      <c r="AJ30" s="476" t="s">
        <v>139</v>
      </c>
      <c r="AK30" s="473" t="s">
        <v>139</v>
      </c>
      <c r="AL30" s="476" t="s">
        <v>139</v>
      </c>
      <c r="AM30" s="476" t="s">
        <v>139</v>
      </c>
      <c r="AN30" s="473" t="s">
        <v>139</v>
      </c>
      <c r="AO30" s="476" t="s">
        <v>139</v>
      </c>
      <c r="AP30" s="470" t="s">
        <v>139</v>
      </c>
      <c r="AQ30" s="470" t="s">
        <v>139</v>
      </c>
      <c r="AR30" s="476" t="s">
        <v>139</v>
      </c>
      <c r="AS30" s="473" t="s">
        <v>139</v>
      </c>
      <c r="AT30" s="477" t="s">
        <v>139</v>
      </c>
      <c r="AU30" s="476" t="s">
        <v>139</v>
      </c>
      <c r="AV30" s="473" t="s">
        <v>139</v>
      </c>
      <c r="AW30" s="476" t="s">
        <v>139</v>
      </c>
      <c r="AX30" s="478" t="s">
        <v>139</v>
      </c>
      <c r="AY30" s="479" t="s">
        <v>139</v>
      </c>
      <c r="AZ30" s="489" t="s">
        <v>139</v>
      </c>
      <c r="BA30" s="429"/>
      <c r="BB30" s="436"/>
      <c r="BC30" s="436"/>
      <c r="BM30" s="425"/>
      <c r="BO30" s="417" t="s">
        <v>24</v>
      </c>
      <c r="BP30" s="421" t="s">
        <v>722</v>
      </c>
      <c r="BQ30" s="418">
        <v>382</v>
      </c>
      <c r="BR30" s="453">
        <v>53</v>
      </c>
      <c r="BS30" s="429">
        <v>161.53148148148148</v>
      </c>
      <c r="BT30" s="425">
        <v>69</v>
      </c>
      <c r="BU30" s="425">
        <v>157</v>
      </c>
      <c r="BV30" s="425">
        <v>98.5</v>
      </c>
      <c r="BW30" s="425">
        <v>665</v>
      </c>
      <c r="BX30" s="425">
        <v>402</v>
      </c>
      <c r="BY30" s="440">
        <v>252</v>
      </c>
      <c r="CR30" s="437"/>
      <c r="CS30" s="426"/>
      <c r="CT30" s="26"/>
      <c r="CU30" s="26"/>
    </row>
    <row r="31" spans="1:99">
      <c r="A31" s="430" t="s">
        <v>767</v>
      </c>
      <c r="B31" s="465" t="s">
        <v>722</v>
      </c>
      <c r="C31" s="481" t="s">
        <v>139</v>
      </c>
      <c r="D31" s="466" t="s">
        <v>139</v>
      </c>
      <c r="E31" s="481" t="s">
        <v>139</v>
      </c>
      <c r="F31" s="481" t="s">
        <v>139</v>
      </c>
      <c r="G31" s="466" t="s">
        <v>139</v>
      </c>
      <c r="H31" s="481" t="s">
        <v>139</v>
      </c>
      <c r="I31" s="481" t="s">
        <v>139</v>
      </c>
      <c r="J31" s="466" t="s">
        <v>139</v>
      </c>
      <c r="K31" s="481" t="s">
        <v>139</v>
      </c>
      <c r="L31" s="481" t="s">
        <v>139</v>
      </c>
      <c r="M31" s="466" t="s">
        <v>139</v>
      </c>
      <c r="N31" s="470" t="s">
        <v>139</v>
      </c>
      <c r="O31" s="470" t="s">
        <v>139</v>
      </c>
      <c r="P31" s="470" t="s">
        <v>139</v>
      </c>
      <c r="Q31" s="472" t="s">
        <v>139</v>
      </c>
      <c r="R31" s="472" t="s">
        <v>139</v>
      </c>
      <c r="S31" s="470" t="s">
        <v>139</v>
      </c>
      <c r="T31" s="472" t="s">
        <v>139</v>
      </c>
      <c r="U31" s="472" t="s">
        <v>139</v>
      </c>
      <c r="V31" s="470" t="s">
        <v>139</v>
      </c>
      <c r="W31" s="472" t="s">
        <v>139</v>
      </c>
      <c r="X31" s="472" t="s">
        <v>139</v>
      </c>
      <c r="Y31" s="473" t="s">
        <v>139</v>
      </c>
      <c r="Z31" s="472" t="s">
        <v>139</v>
      </c>
      <c r="AA31" s="472" t="s">
        <v>139</v>
      </c>
      <c r="AB31" s="473" t="s">
        <v>139</v>
      </c>
      <c r="AC31" s="472" t="s">
        <v>139</v>
      </c>
      <c r="AD31" s="474" t="s">
        <v>139</v>
      </c>
      <c r="AE31" s="473" t="s">
        <v>139</v>
      </c>
      <c r="AF31" s="472" t="s">
        <v>139</v>
      </c>
      <c r="AG31" s="471" t="s">
        <v>139</v>
      </c>
      <c r="AH31" s="473" t="s">
        <v>139</v>
      </c>
      <c r="AI31" s="475" t="s">
        <v>139</v>
      </c>
      <c r="AJ31" s="476" t="s">
        <v>139</v>
      </c>
      <c r="AK31" s="473" t="s">
        <v>139</v>
      </c>
      <c r="AL31" s="476" t="s">
        <v>139</v>
      </c>
      <c r="AM31" s="476" t="s">
        <v>139</v>
      </c>
      <c r="AN31" s="473" t="s">
        <v>139</v>
      </c>
      <c r="AO31" s="476" t="s">
        <v>139</v>
      </c>
      <c r="AP31" s="470" t="s">
        <v>139</v>
      </c>
      <c r="AQ31" s="470" t="s">
        <v>139</v>
      </c>
      <c r="AR31" s="476" t="s">
        <v>139</v>
      </c>
      <c r="AS31" s="473" t="s">
        <v>139</v>
      </c>
      <c r="AT31" s="477" t="s">
        <v>139</v>
      </c>
      <c r="AU31" s="476" t="s">
        <v>139</v>
      </c>
      <c r="AV31" s="473" t="s">
        <v>139</v>
      </c>
      <c r="AW31" s="476" t="s">
        <v>139</v>
      </c>
      <c r="AX31" s="478" t="s">
        <v>139</v>
      </c>
      <c r="AY31" s="479" t="s">
        <v>139</v>
      </c>
      <c r="AZ31" s="489" t="s">
        <v>139</v>
      </c>
      <c r="BA31" s="429"/>
      <c r="BB31" s="436"/>
      <c r="BC31" s="436"/>
      <c r="BM31" s="425"/>
      <c r="BO31" s="455" t="s">
        <v>532</v>
      </c>
      <c r="BP31" s="433"/>
      <c r="BQ31" s="456">
        <f t="shared" ref="BQ31:BY31" si="15">SUM(BQ7:BQ30)</f>
        <v>185862</v>
      </c>
      <c r="BR31" s="456">
        <f t="shared" si="15"/>
        <v>206279</v>
      </c>
      <c r="BS31" s="456">
        <f t="shared" si="15"/>
        <v>360382.94883298146</v>
      </c>
      <c r="BT31" s="456">
        <f t="shared" si="15"/>
        <v>268219</v>
      </c>
      <c r="BU31" s="456">
        <f t="shared" si="15"/>
        <v>225657</v>
      </c>
      <c r="BV31" s="456">
        <f t="shared" si="15"/>
        <v>96102.2</v>
      </c>
      <c r="BW31" s="456">
        <f t="shared" si="15"/>
        <v>292092</v>
      </c>
      <c r="BX31" s="456">
        <f t="shared" si="15"/>
        <v>225917</v>
      </c>
      <c r="BY31" s="456">
        <f t="shared" si="15"/>
        <v>280408</v>
      </c>
      <c r="CR31" s="437"/>
      <c r="CS31" s="426"/>
      <c r="CT31" s="26"/>
      <c r="CU31" s="26"/>
    </row>
    <row r="32" spans="1:99">
      <c r="A32" s="430" t="s">
        <v>740</v>
      </c>
      <c r="B32" s="465" t="s">
        <v>722</v>
      </c>
      <c r="C32" s="490">
        <v>4039.4949999999999</v>
      </c>
      <c r="D32" s="466">
        <f>E32*1000/C32</f>
        <v>254.07903710736122</v>
      </c>
      <c r="E32" s="490">
        <v>1026.3510000000001</v>
      </c>
      <c r="F32" s="490">
        <v>3497.8270000000002</v>
      </c>
      <c r="G32" s="466">
        <f t="shared" si="12"/>
        <v>203.72105309953864</v>
      </c>
      <c r="H32" s="490">
        <v>712.58100000000002</v>
      </c>
      <c r="I32" s="490">
        <v>9028.1530000000002</v>
      </c>
      <c r="J32" s="466">
        <f t="shared" si="13"/>
        <v>256.5561305839633</v>
      </c>
      <c r="K32" s="490">
        <v>2316.2280000000001</v>
      </c>
      <c r="L32" s="490">
        <v>8897.9709999999995</v>
      </c>
      <c r="M32" s="466">
        <f t="shared" si="14"/>
        <v>266.51929973698498</v>
      </c>
      <c r="N32" s="470">
        <v>2371.4810000000002</v>
      </c>
      <c r="O32" s="470">
        <v>10767</v>
      </c>
      <c r="P32" s="470">
        <f t="shared" si="0"/>
        <v>270.4560230333426</v>
      </c>
      <c r="Q32" s="472">
        <v>2912</v>
      </c>
      <c r="R32" s="472">
        <v>10962</v>
      </c>
      <c r="S32" s="470">
        <f t="shared" si="7"/>
        <v>265.73617952928299</v>
      </c>
      <c r="T32" s="472">
        <v>2913</v>
      </c>
      <c r="U32" s="472">
        <v>9940</v>
      </c>
      <c r="V32" s="470">
        <f t="shared" si="1"/>
        <v>288.02816901408448</v>
      </c>
      <c r="W32" s="472">
        <v>2863</v>
      </c>
      <c r="X32" s="472">
        <v>9940</v>
      </c>
      <c r="Y32" s="473">
        <f t="shared" si="2"/>
        <v>288.02816901408448</v>
      </c>
      <c r="Z32" s="472">
        <v>2863</v>
      </c>
      <c r="AA32" s="472">
        <v>7784</v>
      </c>
      <c r="AB32" s="473">
        <f t="shared" si="3"/>
        <v>284.94347379239468</v>
      </c>
      <c r="AC32" s="472">
        <v>2218</v>
      </c>
      <c r="AD32" s="474">
        <v>4567</v>
      </c>
      <c r="AE32" s="473">
        <f t="shared" si="4"/>
        <v>382.08889862053866</v>
      </c>
      <c r="AF32" s="472">
        <v>1745</v>
      </c>
      <c r="AG32" s="471">
        <v>5667.4004566210051</v>
      </c>
      <c r="AH32" s="473">
        <f t="shared" si="5"/>
        <v>262.27544910179637</v>
      </c>
      <c r="AI32" s="475">
        <v>1486.42</v>
      </c>
      <c r="AJ32" s="476">
        <v>4124</v>
      </c>
      <c r="AK32" s="473">
        <f t="shared" si="8"/>
        <v>278.37051406401554</v>
      </c>
      <c r="AL32" s="476">
        <v>1148</v>
      </c>
      <c r="AM32" s="476">
        <v>2089</v>
      </c>
      <c r="AN32" s="473">
        <f t="shared" si="11"/>
        <v>467.5921493537578</v>
      </c>
      <c r="AO32" s="476">
        <v>976.8</v>
      </c>
      <c r="AP32" s="470" t="s">
        <v>139</v>
      </c>
      <c r="AQ32" s="470" t="s">
        <v>139</v>
      </c>
      <c r="AR32" s="476">
        <v>1462</v>
      </c>
      <c r="AS32" s="473">
        <f t="shared" si="9"/>
        <v>285.43091655266755</v>
      </c>
      <c r="AT32" s="477">
        <v>417.3</v>
      </c>
      <c r="AU32" s="476">
        <v>1214</v>
      </c>
      <c r="AV32" s="473">
        <f t="shared" si="10"/>
        <v>267.05107084019767</v>
      </c>
      <c r="AW32" s="476">
        <v>324.2</v>
      </c>
      <c r="AX32" s="478">
        <v>1400</v>
      </c>
      <c r="AY32" s="479">
        <f t="shared" si="6"/>
        <v>417.85714285714283</v>
      </c>
      <c r="AZ32" s="489">
        <v>585</v>
      </c>
      <c r="BA32" s="429"/>
      <c r="BB32" s="436"/>
      <c r="BC32" s="436"/>
      <c r="BM32" s="425"/>
      <c r="BO32" s="417" t="s">
        <v>768</v>
      </c>
      <c r="BR32" s="439"/>
      <c r="BS32" s="417"/>
      <c r="BX32" s="439"/>
      <c r="BY32" s="418"/>
      <c r="CR32" s="437"/>
      <c r="CS32" s="426"/>
      <c r="CT32" s="26"/>
      <c r="CU32" s="26"/>
    </row>
    <row r="33" spans="1:110">
      <c r="A33" s="430" t="s">
        <v>22</v>
      </c>
      <c r="B33" s="465" t="s">
        <v>722</v>
      </c>
      <c r="C33" s="490" t="s">
        <v>139</v>
      </c>
      <c r="D33" s="466" t="s">
        <v>139</v>
      </c>
      <c r="E33" s="490" t="s">
        <v>139</v>
      </c>
      <c r="F33" s="490" t="s">
        <v>139</v>
      </c>
      <c r="G33" s="466" t="s">
        <v>139</v>
      </c>
      <c r="H33" s="490" t="s">
        <v>139</v>
      </c>
      <c r="I33" s="490" t="s">
        <v>139</v>
      </c>
      <c r="J33" s="466" t="s">
        <v>139</v>
      </c>
      <c r="K33" s="490" t="s">
        <v>139</v>
      </c>
      <c r="L33" s="490" t="s">
        <v>139</v>
      </c>
      <c r="M33" s="466" t="s">
        <v>139</v>
      </c>
      <c r="N33" s="470" t="s">
        <v>139</v>
      </c>
      <c r="O33" s="470" t="s">
        <v>139</v>
      </c>
      <c r="P33" s="470" t="s">
        <v>139</v>
      </c>
      <c r="Q33" s="472" t="s">
        <v>139</v>
      </c>
      <c r="R33" s="472" t="s">
        <v>139</v>
      </c>
      <c r="S33" s="470" t="s">
        <v>139</v>
      </c>
      <c r="T33" s="472" t="s">
        <v>139</v>
      </c>
      <c r="U33" s="472" t="s">
        <v>139</v>
      </c>
      <c r="V33" s="470" t="s">
        <v>139</v>
      </c>
      <c r="W33" s="472" t="s">
        <v>139</v>
      </c>
      <c r="X33" s="472" t="s">
        <v>139</v>
      </c>
      <c r="Y33" s="473" t="s">
        <v>139</v>
      </c>
      <c r="Z33" s="472" t="s">
        <v>139</v>
      </c>
      <c r="AA33" s="472" t="s">
        <v>139</v>
      </c>
      <c r="AB33" s="473" t="s">
        <v>139</v>
      </c>
      <c r="AC33" s="472" t="s">
        <v>139</v>
      </c>
      <c r="AD33" s="474" t="s">
        <v>139</v>
      </c>
      <c r="AE33" s="473" t="s">
        <v>139</v>
      </c>
      <c r="AF33" s="472" t="s">
        <v>139</v>
      </c>
      <c r="AG33" s="471" t="s">
        <v>139</v>
      </c>
      <c r="AH33" s="473" t="s">
        <v>139</v>
      </c>
      <c r="AI33" s="475" t="s">
        <v>139</v>
      </c>
      <c r="AJ33" s="476" t="s">
        <v>139</v>
      </c>
      <c r="AK33" s="473" t="s">
        <v>139</v>
      </c>
      <c r="AL33" s="476" t="s">
        <v>139</v>
      </c>
      <c r="AM33" s="476" t="s">
        <v>139</v>
      </c>
      <c r="AN33" s="473" t="s">
        <v>139</v>
      </c>
      <c r="AO33" s="476" t="s">
        <v>139</v>
      </c>
      <c r="AP33" s="470" t="s">
        <v>139</v>
      </c>
      <c r="AQ33" s="470" t="s">
        <v>139</v>
      </c>
      <c r="AR33" s="476" t="s">
        <v>139</v>
      </c>
      <c r="AS33" s="473" t="s">
        <v>139</v>
      </c>
      <c r="AT33" s="477" t="s">
        <v>139</v>
      </c>
      <c r="AU33" s="476" t="s">
        <v>139</v>
      </c>
      <c r="AV33" s="473" t="s">
        <v>139</v>
      </c>
      <c r="AW33" s="476" t="s">
        <v>139</v>
      </c>
      <c r="AX33" s="478" t="s">
        <v>139</v>
      </c>
      <c r="AY33" s="479" t="s">
        <v>139</v>
      </c>
      <c r="AZ33" s="489" t="s">
        <v>139</v>
      </c>
      <c r="BA33" s="429"/>
      <c r="BB33" s="436"/>
      <c r="BC33" s="43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</row>
    <row r="34" spans="1:110">
      <c r="A34" s="430" t="s">
        <v>769</v>
      </c>
      <c r="B34" s="465" t="s">
        <v>722</v>
      </c>
      <c r="C34" s="490" t="s">
        <v>139</v>
      </c>
      <c r="D34" s="466" t="s">
        <v>139</v>
      </c>
      <c r="E34" s="490" t="s">
        <v>139</v>
      </c>
      <c r="F34" s="490" t="s">
        <v>139</v>
      </c>
      <c r="G34" s="466" t="s">
        <v>139</v>
      </c>
      <c r="H34" s="490" t="s">
        <v>139</v>
      </c>
      <c r="I34" s="490" t="s">
        <v>139</v>
      </c>
      <c r="J34" s="466" t="s">
        <v>139</v>
      </c>
      <c r="K34" s="490" t="s">
        <v>139</v>
      </c>
      <c r="L34" s="490" t="s">
        <v>139</v>
      </c>
      <c r="M34" s="466" t="s">
        <v>139</v>
      </c>
      <c r="N34" s="470" t="s">
        <v>139</v>
      </c>
      <c r="O34" s="470" t="s">
        <v>139</v>
      </c>
      <c r="P34" s="470" t="s">
        <v>139</v>
      </c>
      <c r="Q34" s="472" t="s">
        <v>139</v>
      </c>
      <c r="R34" s="472" t="s">
        <v>139</v>
      </c>
      <c r="S34" s="470" t="s">
        <v>139</v>
      </c>
      <c r="T34" s="472" t="s">
        <v>139</v>
      </c>
      <c r="U34" s="472" t="s">
        <v>139</v>
      </c>
      <c r="V34" s="470" t="s">
        <v>139</v>
      </c>
      <c r="W34" s="472" t="s">
        <v>139</v>
      </c>
      <c r="X34" s="472" t="s">
        <v>139</v>
      </c>
      <c r="Y34" s="473" t="s">
        <v>139</v>
      </c>
      <c r="Z34" s="472" t="s">
        <v>139</v>
      </c>
      <c r="AA34" s="472" t="s">
        <v>139</v>
      </c>
      <c r="AB34" s="473" t="s">
        <v>139</v>
      </c>
      <c r="AC34" s="472" t="s">
        <v>139</v>
      </c>
      <c r="AD34" s="474" t="s">
        <v>139</v>
      </c>
      <c r="AE34" s="473" t="s">
        <v>139</v>
      </c>
      <c r="AF34" s="472" t="s">
        <v>139</v>
      </c>
      <c r="AG34" s="471" t="s">
        <v>139</v>
      </c>
      <c r="AH34" s="473" t="s">
        <v>139</v>
      </c>
      <c r="AI34" s="475" t="s">
        <v>139</v>
      </c>
      <c r="AJ34" s="476" t="s">
        <v>139</v>
      </c>
      <c r="AK34" s="473" t="s">
        <v>139</v>
      </c>
      <c r="AL34" s="476" t="s">
        <v>139</v>
      </c>
      <c r="AM34" s="476" t="s">
        <v>139</v>
      </c>
      <c r="AN34" s="473" t="s">
        <v>139</v>
      </c>
      <c r="AO34" s="476" t="s">
        <v>139</v>
      </c>
      <c r="AP34" s="470" t="s">
        <v>139</v>
      </c>
      <c r="AQ34" s="470" t="s">
        <v>139</v>
      </c>
      <c r="AR34" s="476" t="s">
        <v>139</v>
      </c>
      <c r="AS34" s="473" t="s">
        <v>139</v>
      </c>
      <c r="AT34" s="477" t="s">
        <v>139</v>
      </c>
      <c r="AU34" s="476" t="s">
        <v>139</v>
      </c>
      <c r="AV34" s="473" t="s">
        <v>139</v>
      </c>
      <c r="AW34" s="476" t="s">
        <v>139</v>
      </c>
      <c r="AX34" s="478" t="s">
        <v>139</v>
      </c>
      <c r="AY34" s="479" t="s">
        <v>139</v>
      </c>
      <c r="AZ34" s="489" t="s">
        <v>139</v>
      </c>
      <c r="BA34" s="429"/>
      <c r="BB34" s="436"/>
      <c r="BC34" s="436"/>
      <c r="BX34" s="448" t="s">
        <v>770</v>
      </c>
    </row>
    <row r="35" spans="1:110">
      <c r="A35" s="430" t="s">
        <v>771</v>
      </c>
      <c r="B35" s="465" t="s">
        <v>722</v>
      </c>
      <c r="C35" s="490" t="s">
        <v>139</v>
      </c>
      <c r="D35" s="466" t="s">
        <v>139</v>
      </c>
      <c r="E35" s="490" t="s">
        <v>139</v>
      </c>
      <c r="F35" s="490" t="s">
        <v>139</v>
      </c>
      <c r="G35" s="466" t="s">
        <v>139</v>
      </c>
      <c r="H35" s="490" t="s">
        <v>139</v>
      </c>
      <c r="I35" s="490" t="s">
        <v>139</v>
      </c>
      <c r="J35" s="466" t="s">
        <v>139</v>
      </c>
      <c r="K35" s="490" t="s">
        <v>139</v>
      </c>
      <c r="L35" s="490" t="s">
        <v>139</v>
      </c>
      <c r="M35" s="466" t="s">
        <v>139</v>
      </c>
      <c r="N35" s="470" t="s">
        <v>139</v>
      </c>
      <c r="O35" s="470" t="s">
        <v>139</v>
      </c>
      <c r="P35" s="470" t="s">
        <v>139</v>
      </c>
      <c r="Q35" s="472" t="s">
        <v>139</v>
      </c>
      <c r="R35" s="472" t="s">
        <v>139</v>
      </c>
      <c r="S35" s="470" t="s">
        <v>139</v>
      </c>
      <c r="T35" s="472" t="s">
        <v>139</v>
      </c>
      <c r="U35" s="472" t="s">
        <v>139</v>
      </c>
      <c r="V35" s="470" t="s">
        <v>139</v>
      </c>
      <c r="W35" s="472" t="s">
        <v>139</v>
      </c>
      <c r="X35" s="472" t="s">
        <v>139</v>
      </c>
      <c r="Y35" s="473" t="s">
        <v>139</v>
      </c>
      <c r="Z35" s="472" t="s">
        <v>139</v>
      </c>
      <c r="AA35" s="472" t="s">
        <v>139</v>
      </c>
      <c r="AB35" s="473" t="s">
        <v>139</v>
      </c>
      <c r="AC35" s="472" t="s">
        <v>139</v>
      </c>
      <c r="AD35" s="474" t="s">
        <v>139</v>
      </c>
      <c r="AE35" s="473" t="s">
        <v>139</v>
      </c>
      <c r="AF35" s="472" t="s">
        <v>139</v>
      </c>
      <c r="AG35" s="471" t="s">
        <v>139</v>
      </c>
      <c r="AH35" s="473" t="s">
        <v>139</v>
      </c>
      <c r="AI35" s="475" t="s">
        <v>139</v>
      </c>
      <c r="AJ35" s="476" t="s">
        <v>139</v>
      </c>
      <c r="AK35" s="473" t="s">
        <v>139</v>
      </c>
      <c r="AL35" s="476" t="s">
        <v>139</v>
      </c>
      <c r="AM35" s="476" t="s">
        <v>139</v>
      </c>
      <c r="AN35" s="473" t="s">
        <v>139</v>
      </c>
      <c r="AO35" s="476" t="s">
        <v>139</v>
      </c>
      <c r="AP35" s="470" t="s">
        <v>139</v>
      </c>
      <c r="AQ35" s="470" t="s">
        <v>139</v>
      </c>
      <c r="AR35" s="476" t="s">
        <v>139</v>
      </c>
      <c r="AS35" s="473" t="s">
        <v>139</v>
      </c>
      <c r="AT35" s="477" t="s">
        <v>139</v>
      </c>
      <c r="AU35" s="476" t="s">
        <v>139</v>
      </c>
      <c r="AV35" s="473" t="s">
        <v>139</v>
      </c>
      <c r="AW35" s="476" t="s">
        <v>139</v>
      </c>
      <c r="AX35" s="478" t="s">
        <v>139</v>
      </c>
      <c r="AY35" s="479" t="s">
        <v>139</v>
      </c>
      <c r="AZ35" s="489" t="s">
        <v>139</v>
      </c>
      <c r="BA35" s="429"/>
      <c r="BB35" s="436"/>
      <c r="BC35" s="436"/>
      <c r="BW35" s="408"/>
      <c r="BY35" s="408"/>
      <c r="BZ35" s="408"/>
      <c r="CA35" s="408"/>
      <c r="CB35" s="408"/>
      <c r="CC35" s="408"/>
      <c r="CD35" s="408"/>
      <c r="CE35" s="449" t="s">
        <v>759</v>
      </c>
      <c r="CF35" s="408"/>
      <c r="CG35" s="408"/>
      <c r="CH35" s="408"/>
      <c r="CI35" s="408"/>
      <c r="CJ35" s="408"/>
      <c r="CK35" s="408"/>
      <c r="CL35" s="408"/>
      <c r="CM35" s="408"/>
      <c r="CN35" s="408"/>
      <c r="CO35" s="408"/>
      <c r="CP35" s="408"/>
      <c r="CQ35" s="408"/>
      <c r="CR35" s="408"/>
      <c r="CS35" s="408"/>
      <c r="CT35" s="414"/>
      <c r="CU35" s="408"/>
      <c r="CV35" s="408"/>
      <c r="CW35" s="408"/>
      <c r="CX35" s="408"/>
      <c r="CY35" s="408"/>
      <c r="CZ35" s="408"/>
      <c r="DA35" s="408"/>
      <c r="DB35" s="408"/>
      <c r="DC35" s="408"/>
      <c r="DD35" s="408"/>
      <c r="DE35" s="407"/>
      <c r="DF35" s="407"/>
    </row>
    <row r="36" spans="1:110">
      <c r="A36" s="430" t="s">
        <v>739</v>
      </c>
      <c r="B36" s="465" t="s">
        <v>722</v>
      </c>
      <c r="C36" s="481">
        <v>46740.667000000001</v>
      </c>
      <c r="D36" s="466">
        <f>E36*1000/C36</f>
        <v>151.84541547085752</v>
      </c>
      <c r="E36" s="481">
        <v>7097.3559999999998</v>
      </c>
      <c r="F36" s="481">
        <v>45435.258000000002</v>
      </c>
      <c r="G36" s="466">
        <f t="shared" si="12"/>
        <v>160.57815716596127</v>
      </c>
      <c r="H36" s="481">
        <v>7295.91</v>
      </c>
      <c r="I36" s="481">
        <v>54217.741999999998</v>
      </c>
      <c r="J36" s="466">
        <f t="shared" si="13"/>
        <v>180.49551012286716</v>
      </c>
      <c r="K36" s="481">
        <v>9786.0589999999993</v>
      </c>
      <c r="L36" s="481">
        <v>42487.856</v>
      </c>
      <c r="M36" s="466">
        <f t="shared" si="14"/>
        <v>151.24335763141355</v>
      </c>
      <c r="N36" s="470">
        <v>6426.0060000000003</v>
      </c>
      <c r="O36" s="470">
        <v>23271</v>
      </c>
      <c r="P36" s="470">
        <f t="shared" si="0"/>
        <v>158.39456834686951</v>
      </c>
      <c r="Q36" s="472">
        <v>3686</v>
      </c>
      <c r="R36" s="472">
        <v>16573</v>
      </c>
      <c r="S36" s="470">
        <f t="shared" si="7"/>
        <v>208.16991492186085</v>
      </c>
      <c r="T36" s="472">
        <v>3450</v>
      </c>
      <c r="U36" s="472">
        <v>3212</v>
      </c>
      <c r="V36" s="470">
        <f t="shared" si="1"/>
        <v>299.5018679950187</v>
      </c>
      <c r="W36" s="472">
        <v>962</v>
      </c>
      <c r="X36" s="472">
        <v>3212</v>
      </c>
      <c r="Y36" s="473">
        <f t="shared" si="2"/>
        <v>299.5018679950187</v>
      </c>
      <c r="Z36" s="472">
        <v>962</v>
      </c>
      <c r="AA36" s="472">
        <v>2113</v>
      </c>
      <c r="AB36" s="473">
        <f t="shared" si="3"/>
        <v>340.2744912446758</v>
      </c>
      <c r="AC36" s="472">
        <v>719</v>
      </c>
      <c r="AD36" s="474">
        <v>2025</v>
      </c>
      <c r="AE36" s="473">
        <f t="shared" si="4"/>
        <v>305.18518518518516</v>
      </c>
      <c r="AF36" s="472">
        <v>618</v>
      </c>
      <c r="AG36" s="471">
        <v>2765.1494207836458</v>
      </c>
      <c r="AH36" s="473">
        <f t="shared" si="5"/>
        <v>288.16887579774175</v>
      </c>
      <c r="AI36" s="475">
        <v>796.83</v>
      </c>
      <c r="AJ36" s="476">
        <v>2956</v>
      </c>
      <c r="AK36" s="473">
        <f t="shared" si="8"/>
        <v>340.32476319350474</v>
      </c>
      <c r="AL36" s="476">
        <v>1006</v>
      </c>
      <c r="AM36" s="476">
        <v>1179</v>
      </c>
      <c r="AN36" s="473">
        <f t="shared" si="11"/>
        <v>582.52756573367265</v>
      </c>
      <c r="AO36" s="476">
        <v>686.8</v>
      </c>
      <c r="AP36" s="470" t="s">
        <v>139</v>
      </c>
      <c r="AQ36" s="470" t="s">
        <v>139</v>
      </c>
      <c r="AR36" s="476">
        <v>1809</v>
      </c>
      <c r="AS36" s="473">
        <f t="shared" si="9"/>
        <v>458.98286346047541</v>
      </c>
      <c r="AT36" s="477">
        <v>830.3</v>
      </c>
      <c r="AU36" s="476">
        <v>970</v>
      </c>
      <c r="AV36" s="473">
        <f t="shared" si="10"/>
        <v>419.89690721649487</v>
      </c>
      <c r="AW36" s="476">
        <v>407.3</v>
      </c>
      <c r="AX36" s="478">
        <v>392</v>
      </c>
      <c r="AY36" s="479">
        <f t="shared" si="6"/>
        <v>469.89795918367349</v>
      </c>
      <c r="AZ36" s="489">
        <v>184.2</v>
      </c>
      <c r="BA36" s="429"/>
      <c r="BB36" s="436"/>
      <c r="BC36" s="436"/>
      <c r="BW36" s="408"/>
      <c r="BX36" s="408" t="s">
        <v>714</v>
      </c>
      <c r="BY36" s="414">
        <v>1998</v>
      </c>
      <c r="BZ36" s="414">
        <v>1999</v>
      </c>
      <c r="CA36" s="414">
        <v>2000</v>
      </c>
      <c r="CB36" s="414">
        <v>2001</v>
      </c>
      <c r="CC36" s="414">
        <v>2002</v>
      </c>
      <c r="CD36" s="414">
        <v>2003</v>
      </c>
      <c r="CE36" s="414">
        <v>2004</v>
      </c>
      <c r="CF36" s="416">
        <v>2005</v>
      </c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08"/>
      <c r="CS36" s="408"/>
      <c r="CT36" s="414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07"/>
      <c r="DF36" s="407"/>
    </row>
    <row r="37" spans="1:110">
      <c r="A37" s="430" t="s">
        <v>753</v>
      </c>
      <c r="B37" s="465" t="s">
        <v>722</v>
      </c>
      <c r="C37" s="481" t="s">
        <v>139</v>
      </c>
      <c r="D37" s="466" t="s">
        <v>139</v>
      </c>
      <c r="E37" s="481" t="s">
        <v>139</v>
      </c>
      <c r="F37" s="481" t="s">
        <v>139</v>
      </c>
      <c r="G37" s="466" t="s">
        <v>139</v>
      </c>
      <c r="H37" s="481" t="s">
        <v>139</v>
      </c>
      <c r="I37" s="481" t="s">
        <v>139</v>
      </c>
      <c r="J37" s="466" t="s">
        <v>139</v>
      </c>
      <c r="K37" s="481" t="s">
        <v>139</v>
      </c>
      <c r="L37" s="481" t="s">
        <v>139</v>
      </c>
      <c r="M37" s="466" t="s">
        <v>139</v>
      </c>
      <c r="N37" s="470" t="s">
        <v>139</v>
      </c>
      <c r="O37" s="470" t="s">
        <v>139</v>
      </c>
      <c r="P37" s="470" t="s">
        <v>139</v>
      </c>
      <c r="Q37" s="472" t="s">
        <v>139</v>
      </c>
      <c r="R37" s="472" t="s">
        <v>139</v>
      </c>
      <c r="S37" s="470" t="s">
        <v>139</v>
      </c>
      <c r="T37" s="472" t="s">
        <v>139</v>
      </c>
      <c r="U37" s="472" t="s">
        <v>139</v>
      </c>
      <c r="V37" s="470" t="s">
        <v>139</v>
      </c>
      <c r="W37" s="472" t="s">
        <v>139</v>
      </c>
      <c r="X37" s="472" t="s">
        <v>139</v>
      </c>
      <c r="Y37" s="473" t="s">
        <v>139</v>
      </c>
      <c r="Z37" s="472" t="s">
        <v>139</v>
      </c>
      <c r="AA37" s="472" t="s">
        <v>139</v>
      </c>
      <c r="AB37" s="473" t="s">
        <v>139</v>
      </c>
      <c r="AC37" s="472" t="s">
        <v>139</v>
      </c>
      <c r="AD37" s="474" t="s">
        <v>139</v>
      </c>
      <c r="AE37" s="473" t="s">
        <v>139</v>
      </c>
      <c r="AF37" s="472" t="s">
        <v>139</v>
      </c>
      <c r="AG37" s="471" t="s">
        <v>139</v>
      </c>
      <c r="AH37" s="473" t="s">
        <v>139</v>
      </c>
      <c r="AI37" s="475" t="s">
        <v>139</v>
      </c>
      <c r="AJ37" s="476" t="s">
        <v>139</v>
      </c>
      <c r="AK37" s="473" t="s">
        <v>139</v>
      </c>
      <c r="AL37" s="476" t="s">
        <v>139</v>
      </c>
      <c r="AM37" s="476" t="s">
        <v>139</v>
      </c>
      <c r="AN37" s="473" t="s">
        <v>139</v>
      </c>
      <c r="AO37" s="476" t="s">
        <v>139</v>
      </c>
      <c r="AP37" s="470" t="s">
        <v>139</v>
      </c>
      <c r="AQ37" s="470" t="s">
        <v>139</v>
      </c>
      <c r="AR37" s="476" t="s">
        <v>139</v>
      </c>
      <c r="AS37" s="473" t="s">
        <v>139</v>
      </c>
      <c r="AT37" s="477" t="s">
        <v>139</v>
      </c>
      <c r="AU37" s="476" t="s">
        <v>139</v>
      </c>
      <c r="AV37" s="473" t="s">
        <v>139</v>
      </c>
      <c r="AW37" s="476" t="s">
        <v>139</v>
      </c>
      <c r="AX37" s="478" t="s">
        <v>139</v>
      </c>
      <c r="AY37" s="479" t="s">
        <v>139</v>
      </c>
      <c r="AZ37" s="489" t="s">
        <v>139</v>
      </c>
      <c r="BA37" s="429"/>
      <c r="BB37" s="436"/>
      <c r="BC37" s="436"/>
      <c r="BW37" s="416"/>
      <c r="CI37" s="414"/>
      <c r="CK37" s="414"/>
      <c r="CL37" s="414"/>
      <c r="CN37" s="414"/>
      <c r="CO37" s="414"/>
      <c r="CQ37" s="414"/>
      <c r="CR37" s="414"/>
      <c r="CT37" s="414"/>
      <c r="CU37" s="457"/>
      <c r="CV37" s="416"/>
      <c r="CW37" s="416"/>
      <c r="CX37" s="407"/>
      <c r="CY37" s="416"/>
      <c r="CZ37" s="416"/>
      <c r="DA37" s="407"/>
      <c r="DB37" s="416"/>
      <c r="DC37" s="416"/>
      <c r="DE37" s="438"/>
    </row>
    <row r="38" spans="1:110">
      <c r="A38" s="430" t="s">
        <v>738</v>
      </c>
      <c r="B38" s="465" t="s">
        <v>722</v>
      </c>
      <c r="C38" s="481">
        <v>1049.0070000000001</v>
      </c>
      <c r="D38" s="466">
        <f>E38*1000/C38</f>
        <v>179.74427244050801</v>
      </c>
      <c r="E38" s="481">
        <v>188.553</v>
      </c>
      <c r="F38" s="481">
        <v>1504.0419999999999</v>
      </c>
      <c r="G38" s="466">
        <f t="shared" si="12"/>
        <v>200.24440806839172</v>
      </c>
      <c r="H38" s="481">
        <v>301.17599999999999</v>
      </c>
      <c r="I38" s="481">
        <v>993.84299999999996</v>
      </c>
      <c r="J38" s="466">
        <f t="shared" si="13"/>
        <v>201.38492699551136</v>
      </c>
      <c r="K38" s="481">
        <v>200.14500000000001</v>
      </c>
      <c r="L38" s="481">
        <v>1481.32</v>
      </c>
      <c r="M38" s="466">
        <f t="shared" si="14"/>
        <v>265.91958523479059</v>
      </c>
      <c r="N38" s="470">
        <v>393.91199999999998</v>
      </c>
      <c r="O38" s="470">
        <v>1323</v>
      </c>
      <c r="P38" s="470">
        <f t="shared" si="0"/>
        <v>170.06802721088437</v>
      </c>
      <c r="Q38" s="472">
        <v>225</v>
      </c>
      <c r="R38" s="472">
        <v>7655</v>
      </c>
      <c r="S38" s="470">
        <f t="shared" si="7"/>
        <v>303.20052253429134</v>
      </c>
      <c r="T38" s="472">
        <v>2321</v>
      </c>
      <c r="U38" s="472">
        <v>4864</v>
      </c>
      <c r="V38" s="470">
        <f t="shared" si="1"/>
        <v>370.27138157894734</v>
      </c>
      <c r="W38" s="472">
        <v>1801</v>
      </c>
      <c r="X38" s="472">
        <v>4864</v>
      </c>
      <c r="Y38" s="473">
        <f t="shared" si="2"/>
        <v>370.27138157894734</v>
      </c>
      <c r="Z38" s="472">
        <v>1801</v>
      </c>
      <c r="AA38" s="472">
        <v>869</v>
      </c>
      <c r="AB38" s="473">
        <f t="shared" si="3"/>
        <v>403.91254315304946</v>
      </c>
      <c r="AC38" s="472">
        <v>351</v>
      </c>
      <c r="AD38" s="474">
        <v>32137</v>
      </c>
      <c r="AE38" s="473">
        <f t="shared" si="4"/>
        <v>91.389986619784054</v>
      </c>
      <c r="AF38" s="472">
        <v>2937</v>
      </c>
      <c r="AG38" s="471">
        <v>142355.7283472454</v>
      </c>
      <c r="AH38" s="473">
        <f t="shared" si="5"/>
        <v>91.390210643755552</v>
      </c>
      <c r="AI38" s="475">
        <v>13009.92</v>
      </c>
      <c r="AJ38" s="476">
        <v>6055</v>
      </c>
      <c r="AK38" s="473">
        <f t="shared" si="8"/>
        <v>328.15854665565649</v>
      </c>
      <c r="AL38" s="476">
        <v>1987</v>
      </c>
      <c r="AM38" s="476">
        <v>716</v>
      </c>
      <c r="AN38" s="473">
        <f t="shared" si="11"/>
        <v>377.93296089385473</v>
      </c>
      <c r="AO38" s="476">
        <v>270.60000000000002</v>
      </c>
      <c r="AP38" s="470" t="s">
        <v>139</v>
      </c>
      <c r="AQ38" s="470" t="s">
        <v>139</v>
      </c>
      <c r="AR38" s="476">
        <v>4340</v>
      </c>
      <c r="AS38" s="473">
        <f t="shared" si="9"/>
        <v>289.74654377880182</v>
      </c>
      <c r="AT38" s="477">
        <v>1257.5</v>
      </c>
      <c r="AU38" s="476">
        <v>4207</v>
      </c>
      <c r="AV38" s="473">
        <f t="shared" si="10"/>
        <v>515.75944853815065</v>
      </c>
      <c r="AW38" s="476">
        <v>2169.8000000000002</v>
      </c>
      <c r="AX38" s="478">
        <v>4005</v>
      </c>
      <c r="AY38" s="479">
        <f t="shared" si="6"/>
        <v>430.0374531835206</v>
      </c>
      <c r="AZ38" s="489">
        <v>1722.3</v>
      </c>
      <c r="BA38" s="429"/>
      <c r="BB38" s="436"/>
      <c r="BC38" s="436"/>
      <c r="BX38" s="411" t="s">
        <v>532</v>
      </c>
      <c r="BY38" s="412">
        <f t="shared" ref="BY38:CF38" si="16">SUM(BY40:BY63)</f>
        <v>51483</v>
      </c>
      <c r="BZ38" s="412">
        <f t="shared" si="16"/>
        <v>59319</v>
      </c>
      <c r="CA38" s="412">
        <f t="shared" si="16"/>
        <v>82821.422999999995</v>
      </c>
      <c r="CB38" s="412">
        <f t="shared" si="16"/>
        <v>92438</v>
      </c>
      <c r="CC38" s="412">
        <f t="shared" si="16"/>
        <v>99297.599999999991</v>
      </c>
      <c r="CD38" s="412">
        <f t="shared" si="16"/>
        <v>100118.70000000001</v>
      </c>
      <c r="CE38" s="412">
        <f t="shared" si="16"/>
        <v>85734.5</v>
      </c>
      <c r="CF38" s="412">
        <f t="shared" si="16"/>
        <v>99904.9</v>
      </c>
      <c r="CI38" s="415"/>
      <c r="CK38" s="415"/>
      <c r="CL38" s="415"/>
      <c r="CN38" s="415"/>
      <c r="CO38" s="415"/>
      <c r="CQ38" s="415"/>
      <c r="CR38" s="415"/>
      <c r="CT38" s="415"/>
      <c r="CU38" s="415"/>
      <c r="CV38" s="407"/>
      <c r="CW38" s="407"/>
      <c r="CX38" s="407"/>
      <c r="CY38" s="407"/>
      <c r="CZ38" s="407"/>
      <c r="DA38" s="407"/>
      <c r="DB38" s="407"/>
      <c r="DC38" s="407"/>
      <c r="DE38" s="438"/>
    </row>
    <row r="39" spans="1:110">
      <c r="A39" s="430" t="s">
        <v>772</v>
      </c>
      <c r="B39" s="465" t="s">
        <v>722</v>
      </c>
      <c r="C39" s="481" t="s">
        <v>139</v>
      </c>
      <c r="D39" s="466" t="s">
        <v>139</v>
      </c>
      <c r="E39" s="481" t="s">
        <v>139</v>
      </c>
      <c r="F39" s="481" t="s">
        <v>139</v>
      </c>
      <c r="G39" s="466" t="s">
        <v>139</v>
      </c>
      <c r="H39" s="481" t="s">
        <v>139</v>
      </c>
      <c r="I39" s="481" t="s">
        <v>139</v>
      </c>
      <c r="J39" s="466" t="s">
        <v>139</v>
      </c>
      <c r="K39" s="481" t="s">
        <v>139</v>
      </c>
      <c r="L39" s="481" t="s">
        <v>139</v>
      </c>
      <c r="M39" s="466" t="s">
        <v>139</v>
      </c>
      <c r="N39" s="486" t="s">
        <v>139</v>
      </c>
      <c r="O39" s="486" t="s">
        <v>139</v>
      </c>
      <c r="P39" s="470" t="s">
        <v>139</v>
      </c>
      <c r="Q39" s="472" t="s">
        <v>139</v>
      </c>
      <c r="R39" s="472" t="s">
        <v>139</v>
      </c>
      <c r="S39" s="470" t="s">
        <v>139</v>
      </c>
      <c r="T39" s="472" t="s">
        <v>139</v>
      </c>
      <c r="U39" s="472" t="s">
        <v>139</v>
      </c>
      <c r="V39" s="470" t="s">
        <v>139</v>
      </c>
      <c r="W39" s="472" t="s">
        <v>139</v>
      </c>
      <c r="X39" s="472" t="s">
        <v>139</v>
      </c>
      <c r="Y39" s="473" t="s">
        <v>139</v>
      </c>
      <c r="Z39" s="472" t="s">
        <v>139</v>
      </c>
      <c r="AA39" s="472" t="s">
        <v>139</v>
      </c>
      <c r="AB39" s="473" t="s">
        <v>139</v>
      </c>
      <c r="AC39" s="472" t="s">
        <v>139</v>
      </c>
      <c r="AD39" s="474" t="s">
        <v>139</v>
      </c>
      <c r="AE39" s="473" t="s">
        <v>139</v>
      </c>
      <c r="AF39" s="472" t="s">
        <v>139</v>
      </c>
      <c r="AG39" s="471" t="s">
        <v>139</v>
      </c>
      <c r="AH39" s="473" t="s">
        <v>139</v>
      </c>
      <c r="AI39" s="475" t="s">
        <v>139</v>
      </c>
      <c r="AJ39" s="476" t="s">
        <v>139</v>
      </c>
      <c r="AK39" s="473" t="s">
        <v>139</v>
      </c>
      <c r="AL39" s="476" t="s">
        <v>139</v>
      </c>
      <c r="AM39" s="476" t="s">
        <v>139</v>
      </c>
      <c r="AN39" s="473" t="s">
        <v>139</v>
      </c>
      <c r="AO39" s="476" t="s">
        <v>139</v>
      </c>
      <c r="AP39" s="470" t="s">
        <v>139</v>
      </c>
      <c r="AQ39" s="470" t="s">
        <v>139</v>
      </c>
      <c r="AR39" s="476" t="s">
        <v>139</v>
      </c>
      <c r="AS39" s="473" t="s">
        <v>139</v>
      </c>
      <c r="AT39" s="477" t="s">
        <v>139</v>
      </c>
      <c r="AU39" s="476" t="s">
        <v>139</v>
      </c>
      <c r="AV39" s="473" t="s">
        <v>139</v>
      </c>
      <c r="AW39" s="476" t="s">
        <v>139</v>
      </c>
      <c r="AX39" s="478" t="s">
        <v>139</v>
      </c>
      <c r="AY39" s="479" t="s">
        <v>139</v>
      </c>
      <c r="AZ39" s="489" t="s">
        <v>139</v>
      </c>
      <c r="BA39" s="429"/>
      <c r="BB39" s="436"/>
      <c r="BC39" s="436"/>
      <c r="BW39" s="428"/>
      <c r="BX39" s="413"/>
      <c r="BY39" s="428"/>
      <c r="BZ39" s="428"/>
      <c r="CA39" s="428"/>
      <c r="CB39" s="428"/>
      <c r="CC39" s="428"/>
      <c r="CD39" s="428"/>
      <c r="CE39" s="428"/>
      <c r="CF39" s="428"/>
      <c r="CI39" s="436"/>
      <c r="CK39" s="428"/>
      <c r="CL39" s="436"/>
      <c r="CN39" s="428"/>
      <c r="CO39" s="436"/>
      <c r="CQ39" s="428"/>
      <c r="CR39" s="436"/>
      <c r="CT39" s="452"/>
      <c r="CU39" s="452"/>
      <c r="CV39" s="428"/>
      <c r="CW39" s="436"/>
      <c r="CX39" s="407"/>
      <c r="CY39" s="428"/>
      <c r="CZ39" s="436"/>
      <c r="DA39" s="407"/>
      <c r="DB39" s="428"/>
      <c r="DC39" s="436"/>
    </row>
    <row r="40" spans="1:110">
      <c r="A40" s="430" t="s">
        <v>62</v>
      </c>
      <c r="B40" s="465" t="s">
        <v>722</v>
      </c>
      <c r="C40" s="481" t="s">
        <v>139</v>
      </c>
      <c r="D40" s="466" t="s">
        <v>139</v>
      </c>
      <c r="E40" s="481" t="s">
        <v>139</v>
      </c>
      <c r="F40" s="481" t="s">
        <v>139</v>
      </c>
      <c r="G40" s="466" t="s">
        <v>139</v>
      </c>
      <c r="H40" s="481" t="s">
        <v>139</v>
      </c>
      <c r="I40" s="481" t="s">
        <v>139</v>
      </c>
      <c r="J40" s="466" t="s">
        <v>139</v>
      </c>
      <c r="K40" s="481" t="s">
        <v>139</v>
      </c>
      <c r="L40" s="481" t="s">
        <v>139</v>
      </c>
      <c r="M40" s="466" t="s">
        <v>139</v>
      </c>
      <c r="N40" s="486" t="s">
        <v>139</v>
      </c>
      <c r="O40" s="486" t="s">
        <v>139</v>
      </c>
      <c r="P40" s="470" t="s">
        <v>139</v>
      </c>
      <c r="Q40" s="472" t="s">
        <v>139</v>
      </c>
      <c r="R40" s="472" t="s">
        <v>139</v>
      </c>
      <c r="S40" s="470" t="s">
        <v>139</v>
      </c>
      <c r="T40" s="472" t="s">
        <v>139</v>
      </c>
      <c r="U40" s="472" t="s">
        <v>139</v>
      </c>
      <c r="V40" s="470" t="s">
        <v>139</v>
      </c>
      <c r="W40" s="472" t="s">
        <v>139</v>
      </c>
      <c r="X40" s="472" t="s">
        <v>139</v>
      </c>
      <c r="Y40" s="473" t="s">
        <v>139</v>
      </c>
      <c r="Z40" s="472" t="s">
        <v>139</v>
      </c>
      <c r="AA40" s="472" t="s">
        <v>139</v>
      </c>
      <c r="AB40" s="473" t="s">
        <v>139</v>
      </c>
      <c r="AC40" s="472" t="s">
        <v>139</v>
      </c>
      <c r="AD40" s="474" t="s">
        <v>139</v>
      </c>
      <c r="AE40" s="473" t="s">
        <v>139</v>
      </c>
      <c r="AF40" s="472" t="s">
        <v>139</v>
      </c>
      <c r="AG40" s="471" t="s">
        <v>139</v>
      </c>
      <c r="AH40" s="473" t="s">
        <v>139</v>
      </c>
      <c r="AI40" s="475" t="s">
        <v>139</v>
      </c>
      <c r="AJ40" s="476" t="s">
        <v>139</v>
      </c>
      <c r="AK40" s="473" t="s">
        <v>139</v>
      </c>
      <c r="AL40" s="476" t="s">
        <v>139</v>
      </c>
      <c r="AM40" s="476" t="s">
        <v>139</v>
      </c>
      <c r="AN40" s="473" t="s">
        <v>139</v>
      </c>
      <c r="AO40" s="476" t="s">
        <v>139</v>
      </c>
      <c r="AP40" s="470" t="s">
        <v>139</v>
      </c>
      <c r="AQ40" s="470" t="s">
        <v>139</v>
      </c>
      <c r="AR40" s="476" t="s">
        <v>139</v>
      </c>
      <c r="AS40" s="473" t="s">
        <v>139</v>
      </c>
      <c r="AT40" s="477" t="s">
        <v>139</v>
      </c>
      <c r="AU40" s="476" t="s">
        <v>139</v>
      </c>
      <c r="AV40" s="473" t="s">
        <v>139</v>
      </c>
      <c r="AW40" s="476" t="s">
        <v>139</v>
      </c>
      <c r="AX40" s="478" t="s">
        <v>139</v>
      </c>
      <c r="AY40" s="479" t="s">
        <v>139</v>
      </c>
      <c r="AZ40" s="489" t="s">
        <v>139</v>
      </c>
      <c r="BA40" s="429"/>
      <c r="BB40" s="436"/>
      <c r="BC40" s="436"/>
      <c r="BX40" s="418" t="s">
        <v>750</v>
      </c>
      <c r="BY40" s="418">
        <v>5362</v>
      </c>
      <c r="BZ40" s="418">
        <v>7605</v>
      </c>
      <c r="CA40" s="419">
        <v>6742.51</v>
      </c>
      <c r="CB40" s="417">
        <v>8652</v>
      </c>
      <c r="CC40" s="417">
        <v>13081.2</v>
      </c>
      <c r="CD40" s="417">
        <v>9010.2000000000007</v>
      </c>
      <c r="CE40" s="417">
        <v>11522</v>
      </c>
      <c r="CF40" s="420">
        <v>12384.5</v>
      </c>
      <c r="CI40" s="436"/>
      <c r="CK40" s="429"/>
      <c r="CL40" s="436"/>
      <c r="CN40" s="429"/>
      <c r="CO40" s="436"/>
      <c r="CQ40" s="429"/>
      <c r="CR40" s="436"/>
      <c r="CT40" s="452"/>
      <c r="CU40" s="452"/>
      <c r="CV40" s="429"/>
      <c r="CW40" s="436"/>
      <c r="CX40" s="407"/>
      <c r="CY40" s="429"/>
      <c r="CZ40" s="436"/>
      <c r="DA40" s="407"/>
      <c r="DB40" s="436"/>
      <c r="DC40" s="436"/>
    </row>
    <row r="41" spans="1:110">
      <c r="A41" s="430" t="s">
        <v>737</v>
      </c>
      <c r="B41" s="465" t="s">
        <v>722</v>
      </c>
      <c r="C41" s="481">
        <v>2239.5140000000001</v>
      </c>
      <c r="D41" s="466">
        <f>E41*1000/C41</f>
        <v>302.3423832135008</v>
      </c>
      <c r="E41" s="481">
        <v>677.1</v>
      </c>
      <c r="F41" s="481">
        <v>1031.913</v>
      </c>
      <c r="G41" s="466">
        <f t="shared" si="12"/>
        <v>363.01316099322327</v>
      </c>
      <c r="H41" s="481">
        <v>374.59800000000001</v>
      </c>
      <c r="I41" s="467" t="s">
        <v>139</v>
      </c>
      <c r="J41" s="466" t="s">
        <v>139</v>
      </c>
      <c r="K41" s="467" t="s">
        <v>139</v>
      </c>
      <c r="L41" s="481">
        <v>1171.665</v>
      </c>
      <c r="M41" s="466">
        <f t="shared" si="14"/>
        <v>288.55858969927414</v>
      </c>
      <c r="N41" s="486">
        <v>338.09399999999999</v>
      </c>
      <c r="O41" s="486">
        <v>215</v>
      </c>
      <c r="P41" s="470">
        <f t="shared" si="0"/>
        <v>674.41860465116281</v>
      </c>
      <c r="Q41" s="472">
        <v>145</v>
      </c>
      <c r="R41" s="472">
        <v>265</v>
      </c>
      <c r="S41" s="470">
        <f t="shared" si="7"/>
        <v>509.43396226415092</v>
      </c>
      <c r="T41" s="472">
        <v>135</v>
      </c>
      <c r="U41" s="472">
        <v>224</v>
      </c>
      <c r="V41" s="470">
        <f t="shared" si="1"/>
        <v>558.03571428571433</v>
      </c>
      <c r="W41" s="472">
        <v>125</v>
      </c>
      <c r="X41" s="472">
        <v>234</v>
      </c>
      <c r="Y41" s="473">
        <f t="shared" si="2"/>
        <v>555.55555555555554</v>
      </c>
      <c r="Z41" s="472">
        <v>130</v>
      </c>
      <c r="AA41" s="472">
        <v>122</v>
      </c>
      <c r="AB41" s="473">
        <f t="shared" si="3"/>
        <v>532.78688524590166</v>
      </c>
      <c r="AC41" s="472">
        <v>65</v>
      </c>
      <c r="AD41" s="474">
        <v>41</v>
      </c>
      <c r="AE41" s="473">
        <f t="shared" si="4"/>
        <v>853.65853658536582</v>
      </c>
      <c r="AF41" s="472">
        <v>35</v>
      </c>
      <c r="AG41" s="471">
        <v>90.943018867924536</v>
      </c>
      <c r="AH41" s="473">
        <f t="shared" si="5"/>
        <v>791.04477611940297</v>
      </c>
      <c r="AI41" s="475">
        <v>71.94</v>
      </c>
      <c r="AJ41" s="476">
        <v>113</v>
      </c>
      <c r="AK41" s="473">
        <f t="shared" si="8"/>
        <v>548.67256637168146</v>
      </c>
      <c r="AL41" s="476">
        <v>62</v>
      </c>
      <c r="AM41" s="476">
        <v>198</v>
      </c>
      <c r="AN41" s="473">
        <f t="shared" si="11"/>
        <v>750</v>
      </c>
      <c r="AO41" s="476">
        <v>148.5</v>
      </c>
      <c r="AP41" s="470" t="s">
        <v>139</v>
      </c>
      <c r="AQ41" s="470" t="s">
        <v>139</v>
      </c>
      <c r="AR41" s="476">
        <v>457</v>
      </c>
      <c r="AS41" s="473">
        <f t="shared" si="9"/>
        <v>471.77242888402628</v>
      </c>
      <c r="AT41" s="477">
        <v>215.6</v>
      </c>
      <c r="AU41" s="476">
        <v>1175</v>
      </c>
      <c r="AV41" s="473">
        <f t="shared" si="10"/>
        <v>427.2340425531915</v>
      </c>
      <c r="AW41" s="476">
        <v>502</v>
      </c>
      <c r="AX41" s="478">
        <v>1934</v>
      </c>
      <c r="AY41" s="479">
        <f t="shared" si="6"/>
        <v>645.7083764219235</v>
      </c>
      <c r="AZ41" s="489">
        <v>1248.8</v>
      </c>
      <c r="BA41" s="429"/>
      <c r="BB41" s="436"/>
      <c r="BC41" s="436"/>
      <c r="BX41" s="417" t="s">
        <v>749</v>
      </c>
      <c r="BY41" s="418">
        <v>1462</v>
      </c>
      <c r="BZ41" s="418">
        <v>1369</v>
      </c>
      <c r="CA41" s="419">
        <v>2391.84</v>
      </c>
      <c r="CB41" s="417">
        <v>2951</v>
      </c>
      <c r="CC41" s="417">
        <v>3295.3</v>
      </c>
      <c r="CD41" s="417">
        <v>4169.6000000000004</v>
      </c>
      <c r="CE41" s="417">
        <v>3671.8</v>
      </c>
      <c r="CF41" s="420">
        <v>3085.7</v>
      </c>
      <c r="CI41" s="439"/>
      <c r="CK41" s="429"/>
      <c r="CL41" s="439"/>
      <c r="CN41" s="425"/>
      <c r="CO41" s="439"/>
      <c r="CQ41" s="425"/>
      <c r="CR41" s="439"/>
      <c r="CT41" s="452"/>
      <c r="CU41" s="452"/>
      <c r="CV41" s="425"/>
      <c r="CW41" s="439"/>
      <c r="CX41" s="407"/>
      <c r="CY41" s="425"/>
      <c r="CZ41" s="439"/>
      <c r="DA41" s="407"/>
      <c r="DB41" s="440"/>
      <c r="DC41" s="437"/>
    </row>
    <row r="42" spans="1:110">
      <c r="A42" s="430" t="s">
        <v>752</v>
      </c>
      <c r="B42" s="465" t="s">
        <v>722</v>
      </c>
      <c r="C42" s="481" t="s">
        <v>139</v>
      </c>
      <c r="D42" s="466" t="s">
        <v>139</v>
      </c>
      <c r="E42" s="481" t="s">
        <v>139</v>
      </c>
      <c r="F42" s="481" t="s">
        <v>139</v>
      </c>
      <c r="G42" s="466" t="s">
        <v>139</v>
      </c>
      <c r="H42" s="481" t="s">
        <v>139</v>
      </c>
      <c r="I42" s="467" t="s">
        <v>139</v>
      </c>
      <c r="J42" s="466" t="s">
        <v>139</v>
      </c>
      <c r="K42" s="467" t="s">
        <v>139</v>
      </c>
      <c r="L42" s="481" t="s">
        <v>139</v>
      </c>
      <c r="M42" s="466" t="s">
        <v>139</v>
      </c>
      <c r="N42" s="486" t="s">
        <v>139</v>
      </c>
      <c r="O42" s="486" t="s">
        <v>139</v>
      </c>
      <c r="P42" s="470" t="s">
        <v>139</v>
      </c>
      <c r="Q42" s="472" t="s">
        <v>139</v>
      </c>
      <c r="R42" s="472" t="s">
        <v>139</v>
      </c>
      <c r="S42" s="470" t="s">
        <v>139</v>
      </c>
      <c r="T42" s="472" t="s">
        <v>139</v>
      </c>
      <c r="U42" s="472" t="s">
        <v>139</v>
      </c>
      <c r="V42" s="470" t="s">
        <v>139</v>
      </c>
      <c r="W42" s="472" t="s">
        <v>139</v>
      </c>
      <c r="X42" s="472" t="s">
        <v>139</v>
      </c>
      <c r="Y42" s="473" t="s">
        <v>139</v>
      </c>
      <c r="Z42" s="472" t="s">
        <v>139</v>
      </c>
      <c r="AA42" s="472" t="s">
        <v>139</v>
      </c>
      <c r="AB42" s="473" t="s">
        <v>139</v>
      </c>
      <c r="AC42" s="472" t="s">
        <v>139</v>
      </c>
      <c r="AD42" s="474" t="s">
        <v>139</v>
      </c>
      <c r="AE42" s="473" t="s">
        <v>139</v>
      </c>
      <c r="AF42" s="472" t="s">
        <v>139</v>
      </c>
      <c r="AG42" s="471" t="s">
        <v>139</v>
      </c>
      <c r="AH42" s="473" t="s">
        <v>139</v>
      </c>
      <c r="AI42" s="475" t="s">
        <v>139</v>
      </c>
      <c r="AJ42" s="476" t="s">
        <v>139</v>
      </c>
      <c r="AK42" s="473" t="s">
        <v>139</v>
      </c>
      <c r="AL42" s="476" t="s">
        <v>139</v>
      </c>
      <c r="AM42" s="476" t="s">
        <v>139</v>
      </c>
      <c r="AN42" s="473" t="s">
        <v>139</v>
      </c>
      <c r="AO42" s="476" t="s">
        <v>139</v>
      </c>
      <c r="AP42" s="470" t="s">
        <v>139</v>
      </c>
      <c r="AQ42" s="470" t="s">
        <v>139</v>
      </c>
      <c r="AR42" s="476" t="s">
        <v>139</v>
      </c>
      <c r="AS42" s="473" t="s">
        <v>139</v>
      </c>
      <c r="AT42" s="477" t="s">
        <v>139</v>
      </c>
      <c r="AU42" s="476" t="s">
        <v>139</v>
      </c>
      <c r="AV42" s="473" t="s">
        <v>139</v>
      </c>
      <c r="AW42" s="476" t="s">
        <v>139</v>
      </c>
      <c r="AX42" s="478" t="s">
        <v>139</v>
      </c>
      <c r="AY42" s="479" t="s">
        <v>139</v>
      </c>
      <c r="AZ42" s="489" t="s">
        <v>139</v>
      </c>
      <c r="BA42" s="429"/>
      <c r="BB42" s="436"/>
      <c r="BC42" s="436"/>
      <c r="BX42" s="417" t="s">
        <v>748</v>
      </c>
      <c r="BY42" s="418">
        <v>601</v>
      </c>
      <c r="BZ42" s="418">
        <v>770</v>
      </c>
      <c r="CA42" s="419">
        <v>942.07</v>
      </c>
      <c r="CB42" s="417">
        <v>477</v>
      </c>
      <c r="CC42" s="417">
        <v>521.70000000000005</v>
      </c>
      <c r="CD42" s="417">
        <v>304.10000000000002</v>
      </c>
      <c r="CE42" s="417">
        <v>221.3</v>
      </c>
      <c r="CF42" s="420">
        <v>148.9</v>
      </c>
      <c r="CI42" s="439"/>
      <c r="CK42" s="429"/>
      <c r="CL42" s="439"/>
      <c r="CN42" s="425"/>
      <c r="CO42" s="439"/>
      <c r="CQ42" s="425"/>
      <c r="CR42" s="439"/>
      <c r="CT42" s="452"/>
      <c r="CU42" s="452"/>
      <c r="CV42" s="425"/>
      <c r="CW42" s="439"/>
      <c r="CX42" s="407"/>
      <c r="CY42" s="425"/>
      <c r="CZ42" s="439"/>
      <c r="DA42" s="407"/>
      <c r="DB42" s="440"/>
      <c r="DC42" s="437"/>
    </row>
    <row r="43" spans="1:110">
      <c r="A43" s="430" t="s">
        <v>736</v>
      </c>
      <c r="B43" s="465" t="s">
        <v>722</v>
      </c>
      <c r="C43" s="481">
        <v>638.02800000000002</v>
      </c>
      <c r="D43" s="466">
        <f>E43*1000/C43</f>
        <v>278.11161892581515</v>
      </c>
      <c r="E43" s="481">
        <v>177.44300000000001</v>
      </c>
      <c r="F43" s="481">
        <v>624.94799999999998</v>
      </c>
      <c r="G43" s="466">
        <f t="shared" si="12"/>
        <v>341.30679672548757</v>
      </c>
      <c r="H43" s="481">
        <v>213.29900000000001</v>
      </c>
      <c r="I43" s="481">
        <v>1279.8440000000001</v>
      </c>
      <c r="J43" s="466">
        <f>K43*1000/I43</f>
        <v>363.4817993442951</v>
      </c>
      <c r="K43" s="481">
        <v>465.2</v>
      </c>
      <c r="L43" s="481">
        <v>921.88300000000004</v>
      </c>
      <c r="M43" s="466">
        <f t="shared" si="14"/>
        <v>378.91576262931414</v>
      </c>
      <c r="N43" s="486">
        <v>349.31599999999997</v>
      </c>
      <c r="O43" s="486">
        <v>1284</v>
      </c>
      <c r="P43" s="470">
        <f t="shared" si="0"/>
        <v>461.83800623052957</v>
      </c>
      <c r="Q43" s="472">
        <v>593</v>
      </c>
      <c r="R43" s="472">
        <v>1196</v>
      </c>
      <c r="S43" s="470">
        <f t="shared" si="7"/>
        <v>566.88963210702343</v>
      </c>
      <c r="T43" s="472">
        <v>678</v>
      </c>
      <c r="U43" s="472">
        <v>2199</v>
      </c>
      <c r="V43" s="470">
        <f t="shared" si="1"/>
        <v>551.61437016825835</v>
      </c>
      <c r="W43" s="472">
        <v>1213</v>
      </c>
      <c r="X43" s="472">
        <v>2199</v>
      </c>
      <c r="Y43" s="473">
        <f t="shared" si="2"/>
        <v>551.61437016825835</v>
      </c>
      <c r="Z43" s="472">
        <v>1213</v>
      </c>
      <c r="AA43" s="472">
        <v>2528</v>
      </c>
      <c r="AB43" s="473">
        <f t="shared" si="3"/>
        <v>508.70253164556959</v>
      </c>
      <c r="AC43" s="472">
        <v>1286</v>
      </c>
      <c r="AD43" s="474">
        <v>2688</v>
      </c>
      <c r="AE43" s="473">
        <f t="shared" si="4"/>
        <v>514.13690476190482</v>
      </c>
      <c r="AF43" s="472">
        <v>1382</v>
      </c>
      <c r="AG43" s="471">
        <v>3295.9171865443423</v>
      </c>
      <c r="AH43" s="473">
        <f t="shared" si="5"/>
        <v>538.7149917627678</v>
      </c>
      <c r="AI43" s="475">
        <v>1775.56</v>
      </c>
      <c r="AJ43" s="476">
        <v>3224</v>
      </c>
      <c r="AK43" s="473">
        <f t="shared" si="8"/>
        <v>587.15880893300243</v>
      </c>
      <c r="AL43" s="476">
        <v>1893</v>
      </c>
      <c r="AM43" s="476">
        <v>2580</v>
      </c>
      <c r="AN43" s="473">
        <f t="shared" si="11"/>
        <v>945.4263565891473</v>
      </c>
      <c r="AO43" s="476">
        <v>2439.1999999999998</v>
      </c>
      <c r="AP43" s="470" t="s">
        <v>139</v>
      </c>
      <c r="AQ43" s="470" t="s">
        <v>139</v>
      </c>
      <c r="AR43" s="476">
        <v>2962</v>
      </c>
      <c r="AS43" s="473">
        <f t="shared" si="9"/>
        <v>635.41525995948689</v>
      </c>
      <c r="AT43" s="477">
        <v>1882.1</v>
      </c>
      <c r="AU43" s="476">
        <v>2715</v>
      </c>
      <c r="AV43" s="473">
        <f t="shared" si="10"/>
        <v>660.55248618784526</v>
      </c>
      <c r="AW43" s="476">
        <v>1793.4</v>
      </c>
      <c r="AX43" s="478">
        <v>2202</v>
      </c>
      <c r="AY43" s="479">
        <f t="shared" si="6"/>
        <v>249.90917347865576</v>
      </c>
      <c r="AZ43" s="489">
        <v>550.29999999999995</v>
      </c>
      <c r="BA43" s="429"/>
      <c r="BB43" s="436"/>
      <c r="BC43" s="436"/>
      <c r="BX43" s="417" t="s">
        <v>757</v>
      </c>
      <c r="BY43" s="418"/>
      <c r="BZ43" s="418"/>
      <c r="CA43" s="419"/>
      <c r="CB43" s="417"/>
      <c r="CC43" s="417"/>
      <c r="CD43" s="417"/>
      <c r="CE43" s="417"/>
      <c r="CF43" s="420"/>
      <c r="CI43" s="439"/>
      <c r="CK43" s="429"/>
      <c r="CL43" s="439"/>
      <c r="CN43" s="425"/>
      <c r="CO43" s="439"/>
      <c r="CQ43" s="425"/>
      <c r="CR43" s="439"/>
      <c r="CT43" s="452"/>
      <c r="CU43" s="452"/>
      <c r="CV43" s="425"/>
      <c r="CW43" s="439"/>
      <c r="CX43" s="407"/>
      <c r="CY43" s="425"/>
      <c r="CZ43" s="439"/>
      <c r="DA43" s="407"/>
      <c r="DB43" s="440"/>
      <c r="DC43" s="437"/>
    </row>
    <row r="44" spans="1:110">
      <c r="A44" s="430" t="s">
        <v>735</v>
      </c>
      <c r="B44" s="465" t="s">
        <v>722</v>
      </c>
      <c r="C44" s="481">
        <v>15122.297</v>
      </c>
      <c r="D44" s="466">
        <f>E44*1000/C44</f>
        <v>257.49500886009577</v>
      </c>
      <c r="E44" s="481">
        <v>3893.9160000000002</v>
      </c>
      <c r="F44" s="481">
        <v>13930.513999999999</v>
      </c>
      <c r="G44" s="466">
        <f t="shared" si="12"/>
        <v>252.46017483633412</v>
      </c>
      <c r="H44" s="481">
        <v>3516.9</v>
      </c>
      <c r="I44" s="467">
        <v>13832.977000000001</v>
      </c>
      <c r="J44" s="466">
        <f>K44*1000/I44</f>
        <v>277.03407588981025</v>
      </c>
      <c r="K44" s="485">
        <v>3832.2060000000001</v>
      </c>
      <c r="L44" s="481">
        <v>11965.674000000001</v>
      </c>
      <c r="M44" s="466">
        <f t="shared" si="14"/>
        <v>248.39703973215381</v>
      </c>
      <c r="N44" s="486">
        <v>2972.2379999999998</v>
      </c>
      <c r="O44" s="486">
        <v>14108</v>
      </c>
      <c r="P44" s="470">
        <f t="shared" si="0"/>
        <v>282.4638502977034</v>
      </c>
      <c r="Q44" s="472">
        <v>3985</v>
      </c>
      <c r="R44" s="472">
        <v>16402</v>
      </c>
      <c r="S44" s="470">
        <f t="shared" si="7"/>
        <v>327.88684306791856</v>
      </c>
      <c r="T44" s="472">
        <v>5378</v>
      </c>
      <c r="U44" s="472">
        <v>14331</v>
      </c>
      <c r="V44" s="470">
        <f t="shared" si="1"/>
        <v>392.29642034749844</v>
      </c>
      <c r="W44" s="472">
        <v>5622</v>
      </c>
      <c r="X44" s="472">
        <v>14331</v>
      </c>
      <c r="Y44" s="473">
        <f t="shared" si="2"/>
        <v>392.36619914869863</v>
      </c>
      <c r="Z44" s="472">
        <v>5623</v>
      </c>
      <c r="AA44" s="472">
        <v>16715</v>
      </c>
      <c r="AB44" s="473">
        <f t="shared" si="3"/>
        <v>464.43314388274007</v>
      </c>
      <c r="AC44" s="472">
        <v>7763</v>
      </c>
      <c r="AD44" s="474">
        <v>9467</v>
      </c>
      <c r="AE44" s="473">
        <f t="shared" si="4"/>
        <v>635.36495193831206</v>
      </c>
      <c r="AF44" s="472">
        <v>6015</v>
      </c>
      <c r="AG44" s="471">
        <v>22433.423296853623</v>
      </c>
      <c r="AH44" s="473">
        <f t="shared" si="5"/>
        <v>353.86663439428781</v>
      </c>
      <c r="AI44" s="475">
        <v>7938.44</v>
      </c>
      <c r="AJ44" s="476">
        <v>24874</v>
      </c>
      <c r="AK44" s="473">
        <f t="shared" si="8"/>
        <v>483.55712792474071</v>
      </c>
      <c r="AL44" s="476">
        <v>12028</v>
      </c>
      <c r="AM44" s="476">
        <v>17129</v>
      </c>
      <c r="AN44" s="473">
        <f t="shared" si="11"/>
        <v>537.45110631093462</v>
      </c>
      <c r="AO44" s="476">
        <v>9206</v>
      </c>
      <c r="AP44" s="470" t="s">
        <v>139</v>
      </c>
      <c r="AQ44" s="470" t="s">
        <v>139</v>
      </c>
      <c r="AR44" s="476">
        <v>23032</v>
      </c>
      <c r="AS44" s="473">
        <f t="shared" si="9"/>
        <v>288.8720041681139</v>
      </c>
      <c r="AT44" s="477">
        <v>6653.3</v>
      </c>
      <c r="AU44" s="476">
        <v>18901</v>
      </c>
      <c r="AV44" s="473">
        <f t="shared" si="10"/>
        <v>374.51457594836251</v>
      </c>
      <c r="AW44" s="476">
        <v>7078.7</v>
      </c>
      <c r="AX44" s="478">
        <v>8576</v>
      </c>
      <c r="AY44" s="479">
        <f t="shared" si="6"/>
        <v>369.43796641791045</v>
      </c>
      <c r="AZ44" s="489">
        <v>3168.3</v>
      </c>
      <c r="BA44" s="429"/>
      <c r="BB44" s="436"/>
      <c r="BC44" s="436"/>
      <c r="BX44" s="417" t="s">
        <v>20</v>
      </c>
      <c r="BY44" s="418">
        <v>2908</v>
      </c>
      <c r="BZ44" s="418">
        <v>2960</v>
      </c>
      <c r="CA44" s="419">
        <v>3515.82</v>
      </c>
      <c r="CB44" s="417">
        <v>3748</v>
      </c>
      <c r="CC44" s="417">
        <v>3533.9</v>
      </c>
      <c r="CD44" s="417">
        <v>1849.2</v>
      </c>
      <c r="CE44" s="417">
        <v>1675.5</v>
      </c>
      <c r="CF44" s="420">
        <v>1435.4</v>
      </c>
      <c r="CI44" s="439"/>
      <c r="CK44" s="429"/>
      <c r="CL44" s="439"/>
      <c r="CN44" s="425"/>
      <c r="CO44" s="439"/>
      <c r="CQ44" s="425"/>
      <c r="CR44" s="439"/>
      <c r="CT44" s="452"/>
      <c r="CU44" s="452"/>
      <c r="CV44" s="425"/>
      <c r="CW44" s="439"/>
      <c r="CX44" s="407"/>
      <c r="CY44" s="425"/>
      <c r="CZ44" s="439"/>
      <c r="DA44" s="407"/>
      <c r="DB44" s="440"/>
      <c r="DC44" s="437"/>
    </row>
    <row r="45" spans="1:110">
      <c r="A45" s="430" t="s">
        <v>24</v>
      </c>
      <c r="B45" s="465" t="s">
        <v>722</v>
      </c>
      <c r="C45" s="481">
        <v>6425.4870000000001</v>
      </c>
      <c r="D45" s="466">
        <f>E45*1000/C45</f>
        <v>270.41296636348341</v>
      </c>
      <c r="E45" s="481">
        <v>1737.5350000000001</v>
      </c>
      <c r="F45" s="481">
        <v>2244.3969999999999</v>
      </c>
      <c r="G45" s="466">
        <f t="shared" si="12"/>
        <v>273.86019496550745</v>
      </c>
      <c r="H45" s="481">
        <v>614.65099999999995</v>
      </c>
      <c r="I45" s="491">
        <v>1595.491</v>
      </c>
      <c r="J45" s="485">
        <f>K45*1000/I45</f>
        <v>279.40301762905591</v>
      </c>
      <c r="K45" s="485">
        <v>445.78500000000003</v>
      </c>
      <c r="L45" s="467" t="s">
        <v>139</v>
      </c>
      <c r="M45" s="467" t="s">
        <v>139</v>
      </c>
      <c r="N45" s="470" t="s">
        <v>139</v>
      </c>
      <c r="O45" s="470">
        <v>858</v>
      </c>
      <c r="P45" s="470">
        <f t="shared" si="0"/>
        <v>255.24475524475525</v>
      </c>
      <c r="Q45" s="472">
        <v>219</v>
      </c>
      <c r="R45" s="472">
        <v>249</v>
      </c>
      <c r="S45" s="470">
        <f t="shared" si="7"/>
        <v>273.09236947791163</v>
      </c>
      <c r="T45" s="472">
        <v>68</v>
      </c>
      <c r="U45" s="472">
        <v>191</v>
      </c>
      <c r="V45" s="470">
        <f t="shared" si="1"/>
        <v>282.72251308900525</v>
      </c>
      <c r="W45" s="472">
        <v>54</v>
      </c>
      <c r="X45" s="472">
        <v>200</v>
      </c>
      <c r="Y45" s="473">
        <f t="shared" si="2"/>
        <v>285</v>
      </c>
      <c r="Z45" s="472">
        <v>57</v>
      </c>
      <c r="AA45" s="472">
        <v>382</v>
      </c>
      <c r="AB45" s="473">
        <f t="shared" si="3"/>
        <v>308.90052356020942</v>
      </c>
      <c r="AC45" s="472">
        <v>118</v>
      </c>
      <c r="AD45" s="474">
        <v>53</v>
      </c>
      <c r="AE45" s="473">
        <f t="shared" si="4"/>
        <v>339.62264150943395</v>
      </c>
      <c r="AF45" s="472">
        <v>18</v>
      </c>
      <c r="AG45" s="471">
        <v>161.53148148148148</v>
      </c>
      <c r="AH45" s="473">
        <f t="shared" si="5"/>
        <v>226.89075630252103</v>
      </c>
      <c r="AI45" s="475">
        <v>36.65</v>
      </c>
      <c r="AJ45" s="476">
        <v>69</v>
      </c>
      <c r="AK45" s="473">
        <f t="shared" si="8"/>
        <v>289.85507246376812</v>
      </c>
      <c r="AL45" s="476">
        <v>20</v>
      </c>
      <c r="AM45" s="476">
        <v>157</v>
      </c>
      <c r="AN45" s="473">
        <f t="shared" si="11"/>
        <v>627.38853503184714</v>
      </c>
      <c r="AO45" s="476">
        <v>98.5</v>
      </c>
      <c r="AP45" s="470" t="s">
        <v>139</v>
      </c>
      <c r="AQ45" s="470" t="s">
        <v>139</v>
      </c>
      <c r="AR45" s="476">
        <v>665</v>
      </c>
      <c r="AS45" s="473">
        <f t="shared" si="9"/>
        <v>434.43609022556393</v>
      </c>
      <c r="AT45" s="477">
        <v>288.89999999999998</v>
      </c>
      <c r="AU45" s="476">
        <v>402</v>
      </c>
      <c r="AV45" s="473">
        <f t="shared" si="10"/>
        <v>260.19900497512435</v>
      </c>
      <c r="AW45" s="476">
        <v>104.6</v>
      </c>
      <c r="AX45" s="478">
        <v>252</v>
      </c>
      <c r="AY45" s="479">
        <f t="shared" si="6"/>
        <v>348.41269841269843</v>
      </c>
      <c r="AZ45" s="489">
        <v>87.8</v>
      </c>
      <c r="BA45" s="429"/>
      <c r="BB45" s="436"/>
      <c r="BC45" s="436"/>
      <c r="BX45" s="417" t="s">
        <v>747</v>
      </c>
      <c r="BY45" s="418">
        <v>1261</v>
      </c>
      <c r="BZ45" s="418">
        <v>1099</v>
      </c>
      <c r="CA45" s="419">
        <v>1595.01</v>
      </c>
      <c r="CB45" s="417">
        <v>1564</v>
      </c>
      <c r="CC45" s="417">
        <v>1617.8</v>
      </c>
      <c r="CD45" s="417">
        <v>1918.6</v>
      </c>
      <c r="CE45" s="417">
        <v>1591</v>
      </c>
      <c r="CF45" s="420">
        <v>778.6</v>
      </c>
      <c r="CI45" s="439"/>
      <c r="CK45" s="429"/>
      <c r="CL45" s="439"/>
      <c r="CN45" s="425"/>
      <c r="CO45" s="439"/>
      <c r="CQ45" s="425"/>
      <c r="CR45" s="439"/>
      <c r="CT45" s="452"/>
      <c r="CU45" s="452"/>
      <c r="CV45" s="425"/>
      <c r="CW45" s="439"/>
      <c r="CX45" s="407"/>
      <c r="CY45" s="425"/>
      <c r="CZ45" s="439"/>
      <c r="DA45" s="407"/>
      <c r="DB45" s="440"/>
      <c r="DC45" s="437"/>
    </row>
    <row r="46" spans="1:110" hidden="1">
      <c r="A46" s="442"/>
      <c r="B46" s="441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3"/>
      <c r="BC46" s="407"/>
      <c r="BX46" s="417" t="s">
        <v>756</v>
      </c>
      <c r="BY46" s="418">
        <v>0</v>
      </c>
      <c r="BZ46" s="422">
        <v>0</v>
      </c>
      <c r="CA46" s="422">
        <v>0</v>
      </c>
      <c r="CB46" s="417">
        <v>0</v>
      </c>
      <c r="CC46" s="417">
        <v>0</v>
      </c>
      <c r="CD46" s="417">
        <v>0</v>
      </c>
      <c r="CE46" s="417">
        <v>0</v>
      </c>
      <c r="CF46" s="423">
        <v>0</v>
      </c>
      <c r="CI46" s="439"/>
      <c r="CK46" s="429"/>
      <c r="CL46" s="439"/>
      <c r="CN46" s="425"/>
      <c r="CO46" s="439"/>
      <c r="CQ46" s="425"/>
      <c r="CR46" s="439"/>
      <c r="CT46" s="452"/>
      <c r="CU46" s="452"/>
      <c r="CV46" s="425"/>
      <c r="CW46" s="439"/>
      <c r="CX46" s="407"/>
      <c r="CY46" s="425"/>
      <c r="CZ46" s="439"/>
      <c r="DA46" s="407"/>
      <c r="DB46" s="440"/>
      <c r="DC46" s="437"/>
    </row>
    <row r="47" spans="1:110">
      <c r="A47" s="444"/>
      <c r="BX47" s="417" t="s">
        <v>746</v>
      </c>
      <c r="BY47" s="418">
        <v>6287</v>
      </c>
      <c r="BZ47" s="418">
        <v>6037</v>
      </c>
      <c r="CA47" s="419">
        <v>6488.67</v>
      </c>
      <c r="CB47" s="417">
        <v>7560</v>
      </c>
      <c r="CC47" s="417">
        <v>6943</v>
      </c>
      <c r="CD47" s="417">
        <v>7518.1</v>
      </c>
      <c r="CE47" s="417">
        <v>7152.6</v>
      </c>
      <c r="CF47" s="420">
        <v>8623.7000000000007</v>
      </c>
      <c r="CI47" s="439"/>
      <c r="CK47" s="429"/>
      <c r="CL47" s="439"/>
      <c r="CN47" s="425"/>
      <c r="CO47" s="439"/>
      <c r="CQ47" s="425"/>
      <c r="CR47" s="439"/>
      <c r="CT47" s="452"/>
      <c r="CU47" s="452"/>
      <c r="CV47" s="425"/>
      <c r="CW47" s="439"/>
      <c r="CX47" s="407"/>
      <c r="CY47" s="425"/>
      <c r="CZ47" s="439"/>
      <c r="DA47" s="407"/>
      <c r="DB47" s="423"/>
      <c r="DC47" s="437"/>
    </row>
    <row r="48" spans="1:110">
      <c r="A48" s="150" t="s">
        <v>931</v>
      </c>
      <c r="BX48" s="417" t="s">
        <v>745</v>
      </c>
      <c r="BY48" s="418">
        <v>755</v>
      </c>
      <c r="BZ48" s="418">
        <v>768</v>
      </c>
      <c r="CA48" s="419">
        <v>906.78</v>
      </c>
      <c r="CB48" s="417">
        <v>1160</v>
      </c>
      <c r="CC48" s="417">
        <v>1369.5</v>
      </c>
      <c r="CD48" s="417">
        <v>4116.8999999999996</v>
      </c>
      <c r="CE48" s="417">
        <v>1530</v>
      </c>
      <c r="CF48" s="420">
        <v>646.5</v>
      </c>
      <c r="CI48" s="439"/>
      <c r="CK48" s="429"/>
      <c r="CL48" s="439"/>
      <c r="CN48" s="425"/>
      <c r="CO48" s="439"/>
      <c r="CQ48" s="425"/>
      <c r="CR48" s="439"/>
      <c r="CT48" s="452"/>
      <c r="CU48" s="452"/>
      <c r="CV48" s="425"/>
      <c r="CW48" s="439"/>
      <c r="CX48" s="407"/>
      <c r="CY48" s="425"/>
      <c r="CZ48" s="439"/>
      <c r="DA48" s="407"/>
      <c r="DB48" s="440"/>
      <c r="DC48" s="437"/>
    </row>
    <row r="49" spans="1:107">
      <c r="A49" s="150" t="s">
        <v>932</v>
      </c>
      <c r="BX49" s="417" t="s">
        <v>744</v>
      </c>
      <c r="BY49" s="418">
        <v>2014</v>
      </c>
      <c r="BZ49" s="418">
        <v>1451</v>
      </c>
      <c r="CA49" s="419">
        <v>3513.11</v>
      </c>
      <c r="CB49" s="417">
        <v>3001</v>
      </c>
      <c r="CC49" s="417">
        <v>2711.1</v>
      </c>
      <c r="CD49" s="417">
        <v>2001.7</v>
      </c>
      <c r="CE49" s="417">
        <v>1798.7</v>
      </c>
      <c r="CF49" s="420">
        <v>1782.1</v>
      </c>
      <c r="CI49" s="439"/>
      <c r="CK49" s="429"/>
      <c r="CL49" s="439"/>
      <c r="CN49" s="425"/>
      <c r="CO49" s="439"/>
      <c r="CQ49" s="425"/>
      <c r="CR49" s="439"/>
      <c r="CT49" s="452"/>
      <c r="CU49" s="452"/>
      <c r="CV49" s="425"/>
      <c r="CW49" s="439"/>
      <c r="CX49" s="407"/>
      <c r="CY49" s="425"/>
      <c r="CZ49" s="439"/>
      <c r="DA49" s="407"/>
      <c r="DB49" s="440"/>
      <c r="DC49" s="437"/>
    </row>
    <row r="50" spans="1:107" s="407" customFormat="1">
      <c r="BX50" s="417" t="s">
        <v>743</v>
      </c>
      <c r="BY50" s="418">
        <v>333</v>
      </c>
      <c r="BZ50" s="418">
        <v>14</v>
      </c>
      <c r="CA50" s="419">
        <v>36.65</v>
      </c>
      <c r="CB50" s="417">
        <v>135</v>
      </c>
      <c r="CC50" s="417">
        <v>9267</v>
      </c>
      <c r="CD50" s="417">
        <v>16257.4</v>
      </c>
      <c r="CE50" s="417">
        <v>10168.200000000001</v>
      </c>
      <c r="CF50" s="420">
        <v>12168.3</v>
      </c>
      <c r="CI50" s="439"/>
      <c r="CK50" s="429"/>
      <c r="CL50" s="439"/>
      <c r="CN50" s="425"/>
      <c r="CO50" s="439"/>
      <c r="CQ50" s="425"/>
      <c r="CR50" s="439"/>
      <c r="CT50" s="452"/>
      <c r="CU50" s="452"/>
      <c r="CV50" s="425"/>
      <c r="CW50" s="439"/>
      <c r="CY50" s="425"/>
      <c r="CZ50" s="439"/>
      <c r="DB50" s="440"/>
      <c r="DC50" s="437"/>
    </row>
    <row r="51" spans="1:107" s="407" customFormat="1">
      <c r="A51" s="433" t="s">
        <v>773</v>
      </c>
      <c r="B51" s="433"/>
      <c r="C51" s="433"/>
      <c r="D51" s="433"/>
      <c r="E51" s="433"/>
      <c r="BX51" s="417" t="s">
        <v>742</v>
      </c>
      <c r="BY51" s="418">
        <v>492</v>
      </c>
      <c r="BZ51" s="418">
        <v>324</v>
      </c>
      <c r="CA51" s="419">
        <v>253.84</v>
      </c>
      <c r="CB51" s="417">
        <v>204</v>
      </c>
      <c r="CC51" s="417">
        <v>109.6</v>
      </c>
      <c r="CD51" s="417">
        <v>102.9</v>
      </c>
      <c r="CE51" s="417">
        <v>49.3</v>
      </c>
      <c r="CF51" s="420">
        <v>57.7</v>
      </c>
      <c r="CI51" s="439"/>
      <c r="CK51" s="429"/>
      <c r="CL51" s="439"/>
      <c r="CN51" s="425"/>
      <c r="CO51" s="439"/>
      <c r="CQ51" s="425"/>
      <c r="CR51" s="439"/>
      <c r="CT51" s="452"/>
      <c r="CU51" s="452"/>
      <c r="CV51" s="425"/>
      <c r="CW51" s="439"/>
      <c r="CY51" s="425"/>
      <c r="CZ51" s="439"/>
      <c r="DB51" s="440"/>
      <c r="DC51" s="437"/>
    </row>
    <row r="52" spans="1:107" s="407" customFormat="1">
      <c r="A52" s="433" t="s">
        <v>774</v>
      </c>
      <c r="B52" s="433"/>
      <c r="C52" s="433"/>
      <c r="D52" s="433"/>
      <c r="E52" s="433"/>
      <c r="BX52" s="417" t="s">
        <v>741</v>
      </c>
      <c r="BY52" s="418">
        <v>13027</v>
      </c>
      <c r="BZ52" s="418">
        <v>16582</v>
      </c>
      <c r="CA52" s="419">
        <v>19755.152999999998</v>
      </c>
      <c r="CB52" s="424">
        <v>36173</v>
      </c>
      <c r="CC52" s="417">
        <v>32981.300000000003</v>
      </c>
      <c r="CD52" s="417">
        <v>34144.199999999997</v>
      </c>
      <c r="CE52" s="417">
        <v>30946</v>
      </c>
      <c r="CF52" s="420">
        <v>44640.7</v>
      </c>
      <c r="CI52" s="439"/>
      <c r="CK52" s="429"/>
      <c r="CL52" s="439"/>
      <c r="CN52" s="425"/>
      <c r="CO52" s="439"/>
      <c r="CQ52" s="425"/>
      <c r="CR52" s="439"/>
      <c r="CT52" s="452"/>
      <c r="CU52" s="452"/>
      <c r="CV52" s="425"/>
      <c r="CW52" s="439"/>
      <c r="CY52" s="425"/>
      <c r="CZ52" s="439"/>
      <c r="DB52" s="440"/>
      <c r="DC52" s="437"/>
    </row>
    <row r="53" spans="1:107" s="407" customFormat="1" ht="51" customHeight="1">
      <c r="A53" s="433" t="s">
        <v>775</v>
      </c>
      <c r="B53" s="458" t="s">
        <v>776</v>
      </c>
      <c r="C53" s="458" t="s">
        <v>777</v>
      </c>
      <c r="D53" s="458" t="s">
        <v>778</v>
      </c>
      <c r="E53" s="458" t="s">
        <v>779</v>
      </c>
      <c r="H53" s="459" t="s">
        <v>780</v>
      </c>
      <c r="I53" s="459" t="s">
        <v>781</v>
      </c>
      <c r="BX53" s="417" t="s">
        <v>698</v>
      </c>
      <c r="BY53" s="418">
        <v>4316</v>
      </c>
      <c r="BZ53" s="418">
        <v>7539</v>
      </c>
      <c r="CA53" s="419">
        <v>11382.32</v>
      </c>
      <c r="CB53" s="425">
        <v>8366</v>
      </c>
      <c r="CC53" s="425">
        <v>9927.4</v>
      </c>
      <c r="CD53" s="417">
        <v>6999.6</v>
      </c>
      <c r="CE53" s="425">
        <v>2870.3</v>
      </c>
      <c r="CF53" s="426">
        <v>6352.4</v>
      </c>
      <c r="CI53" s="439"/>
      <c r="CK53" s="429"/>
      <c r="CL53" s="439"/>
      <c r="CN53" s="427"/>
      <c r="CO53" s="439"/>
      <c r="CQ53" s="427"/>
      <c r="CR53" s="439"/>
      <c r="CT53" s="452"/>
      <c r="CU53" s="452"/>
      <c r="CV53" s="425"/>
      <c r="CW53" s="439"/>
      <c r="CY53" s="425"/>
      <c r="CZ53" s="439"/>
      <c r="DB53" s="440"/>
      <c r="DC53" s="437"/>
    </row>
    <row r="54" spans="1:107" s="407" customFormat="1">
      <c r="A54" s="407">
        <v>1990</v>
      </c>
      <c r="B54" s="460">
        <f>+C7</f>
        <v>143409.196</v>
      </c>
      <c r="C54" s="460">
        <f>+E7</f>
        <v>30193.524999999998</v>
      </c>
      <c r="G54" s="407">
        <v>1990</v>
      </c>
      <c r="BX54" s="417" t="s">
        <v>754</v>
      </c>
      <c r="BY54" s="418">
        <v>145</v>
      </c>
      <c r="BZ54" s="418">
        <v>51</v>
      </c>
      <c r="CA54" s="419">
        <v>181.89</v>
      </c>
      <c r="CB54" s="425">
        <v>303</v>
      </c>
      <c r="CC54" s="425">
        <v>112.4</v>
      </c>
      <c r="CD54" s="417">
        <v>181.2</v>
      </c>
      <c r="CE54" s="425">
        <v>157.80000000000001</v>
      </c>
      <c r="CF54" s="426">
        <v>253.7</v>
      </c>
      <c r="CI54" s="439"/>
      <c r="CK54" s="429"/>
      <c r="CL54" s="439"/>
      <c r="CN54" s="425"/>
      <c r="CO54" s="439"/>
      <c r="CQ54" s="425"/>
      <c r="CR54" s="439"/>
      <c r="CT54" s="452"/>
      <c r="CU54" s="452"/>
      <c r="CV54" s="425"/>
      <c r="CW54" s="439"/>
      <c r="CY54" s="425"/>
      <c r="CZ54" s="439"/>
      <c r="DB54" s="440"/>
      <c r="DC54" s="437"/>
    </row>
    <row r="55" spans="1:107" s="407" customFormat="1">
      <c r="A55" s="407">
        <v>1991</v>
      </c>
      <c r="B55" s="460">
        <f>+F7</f>
        <v>140779.45800000001</v>
      </c>
      <c r="C55" s="460">
        <f>+H7</f>
        <v>31545.029000000002</v>
      </c>
      <c r="D55" s="461">
        <v>0.98166269616350132</v>
      </c>
      <c r="E55" s="462">
        <v>1.0447613850982953</v>
      </c>
      <c r="G55" s="407">
        <v>1991</v>
      </c>
      <c r="H55" s="461">
        <v>0.98166269616350132</v>
      </c>
      <c r="I55" s="462">
        <v>1.0447613850982953</v>
      </c>
      <c r="BX55" s="417" t="s">
        <v>740</v>
      </c>
      <c r="BY55" s="418">
        <v>2218</v>
      </c>
      <c r="BZ55" s="418">
        <v>1745</v>
      </c>
      <c r="CA55" s="419">
        <v>1486.42</v>
      </c>
      <c r="CB55" s="425">
        <v>1148</v>
      </c>
      <c r="CC55" s="425">
        <v>976.8</v>
      </c>
      <c r="CD55" s="417">
        <v>417.3</v>
      </c>
      <c r="CE55" s="425">
        <v>324.2</v>
      </c>
      <c r="CF55" s="426">
        <v>585</v>
      </c>
      <c r="CI55" s="439"/>
      <c r="CK55" s="429"/>
      <c r="CL55" s="439"/>
      <c r="CN55" s="425"/>
      <c r="CO55" s="439"/>
      <c r="CQ55" s="425"/>
      <c r="CR55" s="439"/>
      <c r="CT55" s="452"/>
      <c r="CU55" s="452"/>
      <c r="CV55" s="425"/>
      <c r="CW55" s="439"/>
      <c r="CY55" s="425"/>
      <c r="CZ55" s="439"/>
      <c r="DB55" s="440"/>
      <c r="DC55" s="437"/>
    </row>
    <row r="56" spans="1:107" s="407" customFormat="1">
      <c r="A56" s="407">
        <v>1992</v>
      </c>
      <c r="B56" s="460">
        <f>+I7</f>
        <v>182153.86300000001</v>
      </c>
      <c r="C56" s="460">
        <f>+K7</f>
        <v>39978.457339999994</v>
      </c>
      <c r="D56" s="461">
        <v>1.2938951860434069</v>
      </c>
      <c r="E56" s="462">
        <v>1.2673457152313916</v>
      </c>
      <c r="G56" s="407">
        <v>1992</v>
      </c>
      <c r="H56" s="461">
        <v>1.2938951860434069</v>
      </c>
      <c r="I56" s="462">
        <v>1.2673457152313916</v>
      </c>
      <c r="BX56" s="417" t="s">
        <v>739</v>
      </c>
      <c r="BY56" s="418">
        <v>719</v>
      </c>
      <c r="BZ56" s="418">
        <v>618</v>
      </c>
      <c r="CA56" s="419">
        <v>796.83</v>
      </c>
      <c r="CB56" s="425">
        <v>1006</v>
      </c>
      <c r="CC56" s="425">
        <v>686.8</v>
      </c>
      <c r="CD56" s="417">
        <v>830.3</v>
      </c>
      <c r="CE56" s="425">
        <v>407.3</v>
      </c>
      <c r="CF56" s="426">
        <v>184.2</v>
      </c>
      <c r="CI56" s="439"/>
      <c r="CK56" s="429"/>
      <c r="CL56" s="439"/>
      <c r="CN56" s="425"/>
      <c r="CO56" s="439"/>
      <c r="CQ56" s="425"/>
      <c r="CR56" s="439"/>
      <c r="CT56" s="452"/>
      <c r="CU56" s="452"/>
      <c r="CV56" s="425"/>
      <c r="CW56" s="439"/>
      <c r="CY56" s="425"/>
      <c r="CZ56" s="439"/>
      <c r="DB56" s="440"/>
      <c r="DC56" s="437"/>
    </row>
    <row r="57" spans="1:107" s="407" customFormat="1">
      <c r="A57" s="407">
        <v>1993</v>
      </c>
      <c r="B57" s="460">
        <f>+L7</f>
        <v>202227.22400000002</v>
      </c>
      <c r="C57" s="460">
        <f>+N7</f>
        <v>41969.900999999991</v>
      </c>
      <c r="D57" s="461">
        <v>1.1102000290820075</v>
      </c>
      <c r="E57" s="462">
        <v>1.049812919069478</v>
      </c>
      <c r="G57" s="407">
        <v>1993</v>
      </c>
      <c r="H57" s="461">
        <v>1.1102000290820075</v>
      </c>
      <c r="I57" s="462">
        <v>1.049812919069478</v>
      </c>
      <c r="BX57" s="417" t="s">
        <v>753</v>
      </c>
      <c r="BY57" s="418"/>
      <c r="BZ57" s="418"/>
      <c r="CA57" s="419"/>
      <c r="CB57" s="425"/>
      <c r="CC57" s="425"/>
      <c r="CD57" s="417"/>
      <c r="CE57" s="425"/>
      <c r="CF57" s="426"/>
      <c r="CI57" s="439"/>
      <c r="CK57" s="429"/>
      <c r="CL57" s="439"/>
      <c r="CN57" s="425"/>
      <c r="CO57" s="439"/>
      <c r="CQ57" s="425"/>
      <c r="CR57" s="439"/>
      <c r="CT57" s="452"/>
      <c r="CU57" s="452"/>
      <c r="CV57" s="425"/>
      <c r="CW57" s="439"/>
      <c r="CY57" s="425"/>
      <c r="CZ57" s="439"/>
      <c r="DB57" s="440"/>
      <c r="DC57" s="437"/>
    </row>
    <row r="58" spans="1:107" s="407" customFormat="1">
      <c r="A58" s="407">
        <v>1994</v>
      </c>
      <c r="B58" s="460">
        <f>+O7</f>
        <v>211625</v>
      </c>
      <c r="C58" s="460">
        <f>+Q7</f>
        <v>45405</v>
      </c>
      <c r="D58" s="461">
        <v>1.0464713692554073</v>
      </c>
      <c r="E58" s="462">
        <v>1.0818467263003553</v>
      </c>
      <c r="G58" s="407">
        <v>1994</v>
      </c>
      <c r="H58" s="461">
        <v>1.0464713692554073</v>
      </c>
      <c r="I58" s="462">
        <v>1.0818467263003553</v>
      </c>
      <c r="BX58" s="417" t="s">
        <v>738</v>
      </c>
      <c r="BY58" s="418">
        <v>351</v>
      </c>
      <c r="BZ58" s="418">
        <v>2937</v>
      </c>
      <c r="CA58" s="419">
        <v>13009.92</v>
      </c>
      <c r="CB58" s="425">
        <v>1987</v>
      </c>
      <c r="CC58" s="425">
        <v>270.60000000000002</v>
      </c>
      <c r="CD58" s="417">
        <v>1257.5</v>
      </c>
      <c r="CE58" s="425">
        <v>2169.8000000000002</v>
      </c>
      <c r="CF58" s="426">
        <v>1722.3</v>
      </c>
      <c r="CI58" s="439"/>
      <c r="CK58" s="429"/>
      <c r="CL58" s="439"/>
      <c r="CN58" s="425"/>
      <c r="CO58" s="439"/>
      <c r="CQ58" s="425"/>
      <c r="CR58" s="439"/>
      <c r="CT58" s="452"/>
      <c r="CU58" s="452"/>
      <c r="CV58" s="425"/>
      <c r="CW58" s="439"/>
      <c r="CY58" s="425"/>
      <c r="CZ58" s="439"/>
      <c r="DB58" s="440"/>
      <c r="DC58" s="437"/>
    </row>
    <row r="59" spans="1:107" s="407" customFormat="1">
      <c r="A59" s="407">
        <v>1995</v>
      </c>
      <c r="B59" s="460">
        <f>+R7</f>
        <v>221337</v>
      </c>
      <c r="C59" s="460">
        <f>+T7</f>
        <v>49123</v>
      </c>
      <c r="D59" s="461">
        <v>1.0458924985233313</v>
      </c>
      <c r="E59" s="462">
        <v>1.0818852549278715</v>
      </c>
      <c r="G59" s="407">
        <v>1995</v>
      </c>
      <c r="H59" s="461">
        <v>1.0458924985233313</v>
      </c>
      <c r="I59" s="462">
        <v>1.0818852549278715</v>
      </c>
      <c r="K59" s="407" t="s">
        <v>782</v>
      </c>
      <c r="BX59" s="417" t="s">
        <v>737</v>
      </c>
      <c r="BY59" s="418">
        <v>65</v>
      </c>
      <c r="BZ59" s="418">
        <v>35</v>
      </c>
      <c r="CA59" s="419">
        <v>71.94</v>
      </c>
      <c r="CB59" s="427">
        <v>62</v>
      </c>
      <c r="CC59" s="425">
        <v>148.5</v>
      </c>
      <c r="CD59" s="417">
        <v>215.6</v>
      </c>
      <c r="CE59" s="425">
        <v>502</v>
      </c>
      <c r="CF59" s="426">
        <v>1248.8</v>
      </c>
      <c r="CI59" s="439"/>
      <c r="CK59" s="429"/>
      <c r="CL59" s="439"/>
      <c r="CN59" s="425"/>
      <c r="CO59" s="439"/>
      <c r="CQ59" s="425"/>
      <c r="CR59" s="439"/>
      <c r="CT59" s="452"/>
      <c r="CU59" s="452"/>
      <c r="CV59" s="425"/>
      <c r="CW59" s="439"/>
      <c r="CY59" s="425"/>
      <c r="CZ59" s="439"/>
      <c r="DB59" s="440"/>
      <c r="DC59" s="437"/>
    </row>
    <row r="60" spans="1:107" s="407" customFormat="1">
      <c r="A60" s="407">
        <v>1996</v>
      </c>
      <c r="B60" s="460">
        <f>+U7</f>
        <v>205884</v>
      </c>
      <c r="C60" s="460">
        <f>+W7</f>
        <v>49403</v>
      </c>
      <c r="D60" s="461">
        <v>0.93018338551620383</v>
      </c>
      <c r="E60" s="462">
        <v>1.0056999776072308</v>
      </c>
      <c r="G60" s="407">
        <v>1996</v>
      </c>
      <c r="H60" s="461">
        <v>0.93018338551620383</v>
      </c>
      <c r="I60" s="462">
        <v>1.0056999776072308</v>
      </c>
      <c r="BX60" s="417" t="s">
        <v>752</v>
      </c>
      <c r="BY60" s="418"/>
      <c r="BZ60" s="418"/>
      <c r="CA60" s="419"/>
      <c r="CB60" s="427"/>
      <c r="CC60" s="425"/>
      <c r="CD60" s="417"/>
      <c r="CE60" s="425"/>
      <c r="CF60" s="426"/>
      <c r="CI60" s="439"/>
      <c r="CK60" s="429"/>
      <c r="CL60" s="439"/>
      <c r="CN60" s="427"/>
      <c r="CO60" s="439"/>
      <c r="CQ60" s="427"/>
      <c r="CR60" s="439"/>
      <c r="CT60" s="452"/>
      <c r="CU60" s="452"/>
      <c r="CV60" s="425"/>
      <c r="CW60" s="439"/>
      <c r="CY60" s="425"/>
      <c r="CZ60" s="439"/>
      <c r="DB60" s="440"/>
      <c r="DC60" s="437"/>
    </row>
    <row r="61" spans="1:107" s="407" customFormat="1">
      <c r="A61" s="460">
        <v>1997</v>
      </c>
      <c r="B61" s="460">
        <f>+X7</f>
        <v>203006</v>
      </c>
      <c r="C61" s="460">
        <f>+Z7</f>
        <v>48687</v>
      </c>
      <c r="D61" s="461">
        <v>0.98602125468710533</v>
      </c>
      <c r="E61" s="462">
        <v>0.98550695301904745</v>
      </c>
      <c r="G61" s="460">
        <v>1997</v>
      </c>
      <c r="H61" s="461">
        <v>0.98602125468710533</v>
      </c>
      <c r="I61" s="462">
        <v>0.98550695301904745</v>
      </c>
      <c r="BX61" s="417" t="s">
        <v>736</v>
      </c>
      <c r="BY61" s="418">
        <v>1286</v>
      </c>
      <c r="BZ61" s="418">
        <v>1382</v>
      </c>
      <c r="CA61" s="419">
        <v>1775.56</v>
      </c>
      <c r="CB61" s="425">
        <v>1893</v>
      </c>
      <c r="CC61" s="425">
        <v>2439.1999999999998</v>
      </c>
      <c r="CD61" s="417">
        <v>1882.1</v>
      </c>
      <c r="CE61" s="425">
        <v>1793.4</v>
      </c>
      <c r="CF61" s="426">
        <v>550.29999999999995</v>
      </c>
      <c r="CI61" s="439"/>
      <c r="CK61" s="429"/>
      <c r="CL61" s="439"/>
      <c r="CN61" s="427"/>
      <c r="CO61" s="439"/>
      <c r="CQ61" s="427"/>
      <c r="CR61" s="439"/>
      <c r="CT61" s="452"/>
      <c r="CU61" s="452"/>
      <c r="CV61" s="425"/>
      <c r="CW61" s="439"/>
      <c r="CY61" s="425"/>
      <c r="CZ61" s="439"/>
      <c r="DB61" s="440"/>
      <c r="DC61" s="437"/>
    </row>
    <row r="62" spans="1:107" s="407" customFormat="1">
      <c r="A62" s="407">
        <v>1998</v>
      </c>
      <c r="B62" s="460">
        <f>+AA7</f>
        <v>188971</v>
      </c>
      <c r="C62" s="460">
        <f>+AC7</f>
        <v>52162</v>
      </c>
      <c r="D62" s="461">
        <v>0.93086411239076683</v>
      </c>
      <c r="E62" s="462">
        <v>1.0713742888245321</v>
      </c>
      <c r="G62" s="407">
        <v>1998</v>
      </c>
      <c r="H62" s="461">
        <v>0.93086411239076683</v>
      </c>
      <c r="I62" s="462">
        <v>1.0713742888245321</v>
      </c>
      <c r="BX62" s="417" t="s">
        <v>735</v>
      </c>
      <c r="BY62" s="418">
        <v>7763</v>
      </c>
      <c r="BZ62" s="418">
        <v>6015</v>
      </c>
      <c r="CA62" s="419">
        <v>7938.44</v>
      </c>
      <c r="CB62" s="425">
        <v>12028</v>
      </c>
      <c r="CC62" s="425">
        <v>9206</v>
      </c>
      <c r="CD62" s="417">
        <v>6653.3</v>
      </c>
      <c r="CE62" s="425">
        <v>7078.7</v>
      </c>
      <c r="CF62" s="426">
        <v>3168.3</v>
      </c>
      <c r="CI62" s="439"/>
      <c r="CK62" s="429"/>
      <c r="CL62" s="439"/>
      <c r="CN62" s="425"/>
      <c r="CO62" s="439"/>
      <c r="CQ62" s="425"/>
      <c r="CR62" s="439"/>
      <c r="CT62" s="452"/>
      <c r="CU62" s="452"/>
      <c r="CV62" s="425"/>
      <c r="CW62" s="439"/>
      <c r="CY62" s="425"/>
      <c r="CZ62" s="439"/>
      <c r="DB62" s="440"/>
      <c r="DC62" s="437"/>
    </row>
    <row r="63" spans="1:107" s="407" customFormat="1">
      <c r="A63" s="407">
        <v>1999</v>
      </c>
      <c r="B63" s="460">
        <f>+AD7</f>
        <v>209413</v>
      </c>
      <c r="C63" s="460">
        <f>+AF7</f>
        <v>59849</v>
      </c>
      <c r="D63" s="461">
        <v>1.1081753284895566</v>
      </c>
      <c r="E63" s="462">
        <v>1.1473678156512404</v>
      </c>
      <c r="G63" s="407">
        <v>1999</v>
      </c>
      <c r="H63" s="461">
        <v>1.1081753284895566</v>
      </c>
      <c r="I63" s="462">
        <v>1.1473678156512404</v>
      </c>
      <c r="BX63" s="417" t="s">
        <v>24</v>
      </c>
      <c r="BY63" s="418">
        <v>118</v>
      </c>
      <c r="BZ63" s="418">
        <v>18</v>
      </c>
      <c r="CA63" s="419">
        <v>36.65</v>
      </c>
      <c r="CB63" s="425">
        <v>20</v>
      </c>
      <c r="CC63" s="425">
        <v>98.5</v>
      </c>
      <c r="CD63" s="417">
        <v>288.89999999999998</v>
      </c>
      <c r="CE63" s="425">
        <v>104.6</v>
      </c>
      <c r="CF63" s="426">
        <v>87.8</v>
      </c>
      <c r="CI63" s="439"/>
      <c r="CK63" s="429"/>
      <c r="CL63" s="439"/>
      <c r="CN63" s="425"/>
      <c r="CO63" s="439"/>
      <c r="CQ63" s="425"/>
      <c r="CR63" s="439"/>
      <c r="CT63" s="452"/>
      <c r="CU63" s="452"/>
      <c r="CV63" s="425"/>
      <c r="CW63" s="439"/>
      <c r="CY63" s="425"/>
      <c r="CZ63" s="439"/>
      <c r="DB63" s="440"/>
      <c r="DC63" s="437"/>
    </row>
    <row r="64" spans="1:107" s="407" customFormat="1">
      <c r="A64" s="407">
        <v>2000</v>
      </c>
      <c r="B64" s="460">
        <f>+AG7</f>
        <v>364307.04517913522</v>
      </c>
      <c r="C64" s="460">
        <f>+AI7</f>
        <v>83329.102999999988</v>
      </c>
      <c r="D64" s="461">
        <v>1.7396582121412483</v>
      </c>
      <c r="E64" s="462">
        <v>1.3923223946933112</v>
      </c>
      <c r="G64" s="407">
        <v>2000</v>
      </c>
      <c r="H64" s="461">
        <v>1.7396582121412483</v>
      </c>
      <c r="I64" s="462">
        <v>1.3923223946933112</v>
      </c>
      <c r="BX64" s="417" t="s">
        <v>751</v>
      </c>
      <c r="CI64" s="439"/>
      <c r="CK64" s="429"/>
      <c r="CL64" s="439"/>
      <c r="CN64" s="425"/>
      <c r="CO64" s="439"/>
      <c r="CQ64" s="425"/>
      <c r="CR64" s="439"/>
      <c r="CT64" s="452"/>
      <c r="CU64" s="452"/>
      <c r="CV64" s="425"/>
      <c r="CW64" s="439"/>
      <c r="CY64" s="425"/>
      <c r="CZ64" s="439"/>
      <c r="DB64" s="440"/>
      <c r="DC64" s="437"/>
    </row>
    <row r="65" spans="1:55" s="407" customFormat="1">
      <c r="A65" s="407">
        <v>2001</v>
      </c>
      <c r="B65" s="460">
        <f>+AJ7</f>
        <v>272873</v>
      </c>
      <c r="C65" s="460">
        <f>+AL7</f>
        <v>93351</v>
      </c>
      <c r="D65" s="461">
        <v>0.74901927813617841</v>
      </c>
      <c r="E65" s="462">
        <v>1.1202688693288827</v>
      </c>
      <c r="G65" s="407">
        <v>2001</v>
      </c>
      <c r="H65" s="461">
        <v>0.74901927813617841</v>
      </c>
      <c r="I65" s="462">
        <v>1.1202688693288827</v>
      </c>
    </row>
    <row r="66" spans="1:55" s="407" customFormat="1">
      <c r="A66" s="407">
        <v>2002</v>
      </c>
      <c r="B66" s="460">
        <f>+AM7</f>
        <v>229194</v>
      </c>
      <c r="C66" s="460">
        <f>+AO7</f>
        <v>100624</v>
      </c>
      <c r="D66" s="461">
        <v>0.83992919783195841</v>
      </c>
      <c r="E66" s="462">
        <v>1.0779102527021671</v>
      </c>
      <c r="G66" s="407">
        <v>2002</v>
      </c>
      <c r="H66" s="461">
        <v>0.83992919783195841</v>
      </c>
      <c r="I66" s="462">
        <v>1.0779102527021671</v>
      </c>
    </row>
    <row r="67" spans="1:55" s="407" customFormat="1">
      <c r="A67" s="407">
        <v>2003</v>
      </c>
      <c r="B67" s="460">
        <f>+AR7</f>
        <v>297700</v>
      </c>
      <c r="C67" s="460">
        <f>+AT7</f>
        <v>101330.1</v>
      </c>
      <c r="D67" s="461">
        <v>1.2988996221541576</v>
      </c>
      <c r="E67" s="462">
        <v>1.0070172125934171</v>
      </c>
      <c r="G67" s="407">
        <v>2003</v>
      </c>
      <c r="H67" s="461">
        <v>1.2988996221541576</v>
      </c>
      <c r="I67" s="462">
        <v>1.0070172125934171</v>
      </c>
    </row>
    <row r="68" spans="1:55" s="407" customFormat="1">
      <c r="A68" s="407">
        <v>2004</v>
      </c>
      <c r="B68" s="460">
        <f>+AU7</f>
        <v>230846</v>
      </c>
      <c r="C68" s="460">
        <f>+AW7</f>
        <v>85734.5</v>
      </c>
      <c r="D68" s="461">
        <v>0.77543164259321462</v>
      </c>
      <c r="E68" s="462">
        <v>0.84609114172392996</v>
      </c>
      <c r="G68" s="407">
        <v>2004</v>
      </c>
      <c r="H68" s="461">
        <v>0.77543164259321462</v>
      </c>
      <c r="I68" s="462">
        <v>0.84609114172392996</v>
      </c>
    </row>
    <row r="69" spans="1:55" s="407" customFormat="1">
      <c r="A69" s="407">
        <v>2005</v>
      </c>
      <c r="B69" s="460">
        <f>+AX7</f>
        <v>286464</v>
      </c>
      <c r="C69" s="460">
        <f>+AZ7</f>
        <v>99904.9</v>
      </c>
      <c r="D69" s="461">
        <v>1.2409311835596024</v>
      </c>
      <c r="E69" s="462">
        <v>1.1652823542447905</v>
      </c>
      <c r="G69" s="407">
        <v>2005</v>
      </c>
      <c r="H69" s="461">
        <v>1.2409311835596024</v>
      </c>
      <c r="I69" s="462">
        <v>1.1652823542447905</v>
      </c>
    </row>
    <row r="70" spans="1:55" s="407" customFormat="1"/>
    <row r="71" spans="1:55" s="407" customFormat="1"/>
    <row r="72" spans="1:55" s="407" customFormat="1"/>
    <row r="73" spans="1:55" s="407" customFormat="1"/>
    <row r="74" spans="1:55" s="407" customFormat="1"/>
    <row r="75" spans="1:55" s="407" customFormat="1"/>
    <row r="76" spans="1:55" s="407" customFormat="1"/>
    <row r="77" spans="1:55" s="407" customFormat="1"/>
    <row r="78" spans="1:55" s="407" customFormat="1"/>
    <row r="79" spans="1:55">
      <c r="A79" s="407"/>
      <c r="B79" s="407"/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BC79" s="407"/>
    </row>
    <row r="80" spans="1:55">
      <c r="A80" s="407"/>
      <c r="B80" s="407"/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BC80" s="407"/>
    </row>
    <row r="81" spans="1:55">
      <c r="A81" s="407"/>
      <c r="B81" s="407"/>
      <c r="C81" s="407"/>
      <c r="D81" s="407"/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BC81" s="407"/>
    </row>
    <row r="82" spans="1:55">
      <c r="A82" s="407"/>
      <c r="B82" s="407"/>
      <c r="C82" s="407"/>
      <c r="D82" s="407"/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BC82" s="407"/>
    </row>
    <row r="83" spans="1:55">
      <c r="A83" s="407"/>
      <c r="B83" s="407"/>
      <c r="C83" s="407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BC83" s="407"/>
    </row>
    <row r="84" spans="1:55">
      <c r="A84" s="407"/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BC84" s="407"/>
    </row>
    <row r="85" spans="1:55">
      <c r="A85" s="407"/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BC85" s="407"/>
    </row>
    <row r="86" spans="1:55">
      <c r="A86" s="407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BC86" s="407"/>
    </row>
    <row r="87" spans="1:55">
      <c r="A87" s="407"/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BC87" s="407"/>
    </row>
    <row r="88" spans="1:55">
      <c r="A88" s="407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BC88" s="407"/>
    </row>
    <row r="89" spans="1:55">
      <c r="A89" s="407"/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BC89" s="407"/>
    </row>
    <row r="90" spans="1:55">
      <c r="A90" s="407"/>
      <c r="B90" s="407"/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BC90" s="407"/>
    </row>
    <row r="91" spans="1:55">
      <c r="A91" s="407"/>
      <c r="B91" s="407"/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BC91" s="407"/>
    </row>
    <row r="92" spans="1:55">
      <c r="A92" s="407"/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BC92" s="407"/>
    </row>
    <row r="93" spans="1:55">
      <c r="A93" s="407"/>
      <c r="B93" s="407"/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BC93" s="407"/>
    </row>
    <row r="94" spans="1:55">
      <c r="A94" s="407"/>
      <c r="B94" s="407"/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BC94" s="407"/>
    </row>
    <row r="95" spans="1:55">
      <c r="A95" s="407"/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BC95" s="407"/>
    </row>
    <row r="96" spans="1:55">
      <c r="A96" s="407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BC96" s="407"/>
    </row>
    <row r="97" spans="1:55">
      <c r="A97" s="407"/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BC97" s="407"/>
    </row>
    <row r="98" spans="1:55">
      <c r="A98" s="407"/>
      <c r="B98" s="407"/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BC98" s="407"/>
    </row>
    <row r="99" spans="1:55">
      <c r="A99" s="407"/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BC99" s="407"/>
    </row>
    <row r="100" spans="1:55">
      <c r="A100" s="407"/>
      <c r="B100" s="407"/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BC100" s="407"/>
    </row>
    <row r="101" spans="1:55">
      <c r="A101" s="407"/>
      <c r="B101" s="407"/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BC101" s="407"/>
    </row>
  </sheetData>
  <mergeCells count="22">
    <mergeCell ref="BA3:BC4"/>
    <mergeCell ref="AG3:AI4"/>
    <mergeCell ref="AJ3:AL4"/>
    <mergeCell ref="AM3:AO4"/>
    <mergeCell ref="AQ3:AQ4"/>
    <mergeCell ref="AR3:AT4"/>
    <mergeCell ref="AU3:AW4"/>
    <mergeCell ref="A1:AZ1"/>
    <mergeCell ref="A2:AZ2"/>
    <mergeCell ref="AD3:AF4"/>
    <mergeCell ref="A3:A5"/>
    <mergeCell ref="B3:B5"/>
    <mergeCell ref="C3:E4"/>
    <mergeCell ref="F3:H4"/>
    <mergeCell ref="I3:K4"/>
    <mergeCell ref="L3:N4"/>
    <mergeCell ref="O3:Q4"/>
    <mergeCell ref="R3:T4"/>
    <mergeCell ref="U3:W4"/>
    <mergeCell ref="X3:Z4"/>
    <mergeCell ref="AA3:AC4"/>
    <mergeCell ref="AX3:AZ4"/>
  </mergeCells>
  <pageMargins left="1.5" right="0.75" top="1.5" bottom="1" header="0" footer="0"/>
  <pageSetup paperSize="9" scale="66" orientation="landscape" horizontalDpi="1200" verticalDpi="1200" r:id="rId1"/>
  <headerFooter alignWithMargins="0">
    <oddHeader>&amp;R&amp;G</oddHeader>
    <oddFooter>&amp;R67</oddFooter>
  </headerFooter>
  <rowBreaks count="1" manualBreakCount="1">
    <brk id="47" max="16383" man="1"/>
  </rowBreaks>
  <colBreaks count="1" manualBreakCount="1">
    <brk id="14" max="1048575" man="1"/>
  </col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0"/>
  <sheetViews>
    <sheetView zoomScale="66" zoomScaleNormal="66" workbookViewId="0">
      <selection sqref="A1:U1"/>
    </sheetView>
  </sheetViews>
  <sheetFormatPr baseColWidth="10" defaultColWidth="11.42578125" defaultRowHeight="15.75"/>
  <cols>
    <col min="1" max="1" width="29" style="26" customWidth="1"/>
    <col min="2" max="11" width="11.42578125" style="26" customWidth="1"/>
    <col min="12" max="22" width="11.42578125" style="511" customWidth="1"/>
    <col min="23" max="255" width="11.42578125" style="26"/>
    <col min="256" max="256" width="6.42578125" style="26" customWidth="1"/>
    <col min="257" max="257" width="21.140625" style="26" customWidth="1"/>
    <col min="258" max="278" width="11.42578125" style="26" customWidth="1"/>
    <col min="279" max="511" width="11.42578125" style="26"/>
    <col min="512" max="512" width="6.42578125" style="26" customWidth="1"/>
    <col min="513" max="513" width="21.140625" style="26" customWidth="1"/>
    <col min="514" max="534" width="11.42578125" style="26" customWidth="1"/>
    <col min="535" max="767" width="11.42578125" style="26"/>
    <col min="768" max="768" width="6.42578125" style="26" customWidth="1"/>
    <col min="769" max="769" width="21.140625" style="26" customWidth="1"/>
    <col min="770" max="790" width="11.42578125" style="26" customWidth="1"/>
    <col min="791" max="1023" width="11.42578125" style="26"/>
    <col min="1024" max="1024" width="6.42578125" style="26" customWidth="1"/>
    <col min="1025" max="1025" width="21.140625" style="26" customWidth="1"/>
    <col min="1026" max="1046" width="11.42578125" style="26" customWidth="1"/>
    <col min="1047" max="1279" width="11.42578125" style="26"/>
    <col min="1280" max="1280" width="6.42578125" style="26" customWidth="1"/>
    <col min="1281" max="1281" width="21.140625" style="26" customWidth="1"/>
    <col min="1282" max="1302" width="11.42578125" style="26" customWidth="1"/>
    <col min="1303" max="1535" width="11.42578125" style="26"/>
    <col min="1536" max="1536" width="6.42578125" style="26" customWidth="1"/>
    <col min="1537" max="1537" width="21.140625" style="26" customWidth="1"/>
    <col min="1538" max="1558" width="11.42578125" style="26" customWidth="1"/>
    <col min="1559" max="1791" width="11.42578125" style="26"/>
    <col min="1792" max="1792" width="6.42578125" style="26" customWidth="1"/>
    <col min="1793" max="1793" width="21.140625" style="26" customWidth="1"/>
    <col min="1794" max="1814" width="11.42578125" style="26" customWidth="1"/>
    <col min="1815" max="2047" width="11.42578125" style="26"/>
    <col min="2048" max="2048" width="6.42578125" style="26" customWidth="1"/>
    <col min="2049" max="2049" width="21.140625" style="26" customWidth="1"/>
    <col min="2050" max="2070" width="11.42578125" style="26" customWidth="1"/>
    <col min="2071" max="2303" width="11.42578125" style="26"/>
    <col min="2304" max="2304" width="6.42578125" style="26" customWidth="1"/>
    <col min="2305" max="2305" width="21.140625" style="26" customWidth="1"/>
    <col min="2306" max="2326" width="11.42578125" style="26" customWidth="1"/>
    <col min="2327" max="2559" width="11.42578125" style="26"/>
    <col min="2560" max="2560" width="6.42578125" style="26" customWidth="1"/>
    <col min="2561" max="2561" width="21.140625" style="26" customWidth="1"/>
    <col min="2562" max="2582" width="11.42578125" style="26" customWidth="1"/>
    <col min="2583" max="2815" width="11.42578125" style="26"/>
    <col min="2816" max="2816" width="6.42578125" style="26" customWidth="1"/>
    <col min="2817" max="2817" width="21.140625" style="26" customWidth="1"/>
    <col min="2818" max="2838" width="11.42578125" style="26" customWidth="1"/>
    <col min="2839" max="3071" width="11.42578125" style="26"/>
    <col min="3072" max="3072" width="6.42578125" style="26" customWidth="1"/>
    <col min="3073" max="3073" width="21.140625" style="26" customWidth="1"/>
    <col min="3074" max="3094" width="11.42578125" style="26" customWidth="1"/>
    <col min="3095" max="3327" width="11.42578125" style="26"/>
    <col min="3328" max="3328" width="6.42578125" style="26" customWidth="1"/>
    <col min="3329" max="3329" width="21.140625" style="26" customWidth="1"/>
    <col min="3330" max="3350" width="11.42578125" style="26" customWidth="1"/>
    <col min="3351" max="3583" width="11.42578125" style="26"/>
    <col min="3584" max="3584" width="6.42578125" style="26" customWidth="1"/>
    <col min="3585" max="3585" width="21.140625" style="26" customWidth="1"/>
    <col min="3586" max="3606" width="11.42578125" style="26" customWidth="1"/>
    <col min="3607" max="3839" width="11.42578125" style="26"/>
    <col min="3840" max="3840" width="6.42578125" style="26" customWidth="1"/>
    <col min="3841" max="3841" width="21.140625" style="26" customWidth="1"/>
    <col min="3842" max="3862" width="11.42578125" style="26" customWidth="1"/>
    <col min="3863" max="4095" width="11.42578125" style="26"/>
    <col min="4096" max="4096" width="6.42578125" style="26" customWidth="1"/>
    <col min="4097" max="4097" width="21.140625" style="26" customWidth="1"/>
    <col min="4098" max="4118" width="11.42578125" style="26" customWidth="1"/>
    <col min="4119" max="4351" width="11.42578125" style="26"/>
    <col min="4352" max="4352" width="6.42578125" style="26" customWidth="1"/>
    <col min="4353" max="4353" width="21.140625" style="26" customWidth="1"/>
    <col min="4354" max="4374" width="11.42578125" style="26" customWidth="1"/>
    <col min="4375" max="4607" width="11.42578125" style="26"/>
    <col min="4608" max="4608" width="6.42578125" style="26" customWidth="1"/>
    <col min="4609" max="4609" width="21.140625" style="26" customWidth="1"/>
    <col min="4610" max="4630" width="11.42578125" style="26" customWidth="1"/>
    <col min="4631" max="4863" width="11.42578125" style="26"/>
    <col min="4864" max="4864" width="6.42578125" style="26" customWidth="1"/>
    <col min="4865" max="4865" width="21.140625" style="26" customWidth="1"/>
    <col min="4866" max="4886" width="11.42578125" style="26" customWidth="1"/>
    <col min="4887" max="5119" width="11.42578125" style="26"/>
    <col min="5120" max="5120" width="6.42578125" style="26" customWidth="1"/>
    <col min="5121" max="5121" width="21.140625" style="26" customWidth="1"/>
    <col min="5122" max="5142" width="11.42578125" style="26" customWidth="1"/>
    <col min="5143" max="5375" width="11.42578125" style="26"/>
    <col min="5376" max="5376" width="6.42578125" style="26" customWidth="1"/>
    <col min="5377" max="5377" width="21.140625" style="26" customWidth="1"/>
    <col min="5378" max="5398" width="11.42578125" style="26" customWidth="1"/>
    <col min="5399" max="5631" width="11.42578125" style="26"/>
    <col min="5632" max="5632" width="6.42578125" style="26" customWidth="1"/>
    <col min="5633" max="5633" width="21.140625" style="26" customWidth="1"/>
    <col min="5634" max="5654" width="11.42578125" style="26" customWidth="1"/>
    <col min="5655" max="5887" width="11.42578125" style="26"/>
    <col min="5888" max="5888" width="6.42578125" style="26" customWidth="1"/>
    <col min="5889" max="5889" width="21.140625" style="26" customWidth="1"/>
    <col min="5890" max="5910" width="11.42578125" style="26" customWidth="1"/>
    <col min="5911" max="6143" width="11.42578125" style="26"/>
    <col min="6144" max="6144" width="6.42578125" style="26" customWidth="1"/>
    <col min="6145" max="6145" width="21.140625" style="26" customWidth="1"/>
    <col min="6146" max="6166" width="11.42578125" style="26" customWidth="1"/>
    <col min="6167" max="6399" width="11.42578125" style="26"/>
    <col min="6400" max="6400" width="6.42578125" style="26" customWidth="1"/>
    <col min="6401" max="6401" width="21.140625" style="26" customWidth="1"/>
    <col min="6402" max="6422" width="11.42578125" style="26" customWidth="1"/>
    <col min="6423" max="6655" width="11.42578125" style="26"/>
    <col min="6656" max="6656" width="6.42578125" style="26" customWidth="1"/>
    <col min="6657" max="6657" width="21.140625" style="26" customWidth="1"/>
    <col min="6658" max="6678" width="11.42578125" style="26" customWidth="1"/>
    <col min="6679" max="6911" width="11.42578125" style="26"/>
    <col min="6912" max="6912" width="6.42578125" style="26" customWidth="1"/>
    <col min="6913" max="6913" width="21.140625" style="26" customWidth="1"/>
    <col min="6914" max="6934" width="11.42578125" style="26" customWidth="1"/>
    <col min="6935" max="7167" width="11.42578125" style="26"/>
    <col min="7168" max="7168" width="6.42578125" style="26" customWidth="1"/>
    <col min="7169" max="7169" width="21.140625" style="26" customWidth="1"/>
    <col min="7170" max="7190" width="11.42578125" style="26" customWidth="1"/>
    <col min="7191" max="7423" width="11.42578125" style="26"/>
    <col min="7424" max="7424" width="6.42578125" style="26" customWidth="1"/>
    <col min="7425" max="7425" width="21.140625" style="26" customWidth="1"/>
    <col min="7426" max="7446" width="11.42578125" style="26" customWidth="1"/>
    <col min="7447" max="7679" width="11.42578125" style="26"/>
    <col min="7680" max="7680" width="6.42578125" style="26" customWidth="1"/>
    <col min="7681" max="7681" width="21.140625" style="26" customWidth="1"/>
    <col min="7682" max="7702" width="11.42578125" style="26" customWidth="1"/>
    <col min="7703" max="7935" width="11.42578125" style="26"/>
    <col min="7936" max="7936" width="6.42578125" style="26" customWidth="1"/>
    <col min="7937" max="7937" width="21.140625" style="26" customWidth="1"/>
    <col min="7938" max="7958" width="11.42578125" style="26" customWidth="1"/>
    <col min="7959" max="8191" width="11.42578125" style="26"/>
    <col min="8192" max="8192" width="6.42578125" style="26" customWidth="1"/>
    <col min="8193" max="8193" width="21.140625" style="26" customWidth="1"/>
    <col min="8194" max="8214" width="11.42578125" style="26" customWidth="1"/>
    <col min="8215" max="8447" width="11.42578125" style="26"/>
    <col min="8448" max="8448" width="6.42578125" style="26" customWidth="1"/>
    <col min="8449" max="8449" width="21.140625" style="26" customWidth="1"/>
    <col min="8450" max="8470" width="11.42578125" style="26" customWidth="1"/>
    <col min="8471" max="8703" width="11.42578125" style="26"/>
    <col min="8704" max="8704" width="6.42578125" style="26" customWidth="1"/>
    <col min="8705" max="8705" width="21.140625" style="26" customWidth="1"/>
    <col min="8706" max="8726" width="11.42578125" style="26" customWidth="1"/>
    <col min="8727" max="8959" width="11.42578125" style="26"/>
    <col min="8960" max="8960" width="6.42578125" style="26" customWidth="1"/>
    <col min="8961" max="8961" width="21.140625" style="26" customWidth="1"/>
    <col min="8962" max="8982" width="11.42578125" style="26" customWidth="1"/>
    <col min="8983" max="9215" width="11.42578125" style="26"/>
    <col min="9216" max="9216" width="6.42578125" style="26" customWidth="1"/>
    <col min="9217" max="9217" width="21.140625" style="26" customWidth="1"/>
    <col min="9218" max="9238" width="11.42578125" style="26" customWidth="1"/>
    <col min="9239" max="9471" width="11.42578125" style="26"/>
    <col min="9472" max="9472" width="6.42578125" style="26" customWidth="1"/>
    <col min="9473" max="9473" width="21.140625" style="26" customWidth="1"/>
    <col min="9474" max="9494" width="11.42578125" style="26" customWidth="1"/>
    <col min="9495" max="9727" width="11.42578125" style="26"/>
    <col min="9728" max="9728" width="6.42578125" style="26" customWidth="1"/>
    <col min="9729" max="9729" width="21.140625" style="26" customWidth="1"/>
    <col min="9730" max="9750" width="11.42578125" style="26" customWidth="1"/>
    <col min="9751" max="9983" width="11.42578125" style="26"/>
    <col min="9984" max="9984" width="6.42578125" style="26" customWidth="1"/>
    <col min="9985" max="9985" width="21.140625" style="26" customWidth="1"/>
    <col min="9986" max="10006" width="11.42578125" style="26" customWidth="1"/>
    <col min="10007" max="10239" width="11.42578125" style="26"/>
    <col min="10240" max="10240" width="6.42578125" style="26" customWidth="1"/>
    <col min="10241" max="10241" width="21.140625" style="26" customWidth="1"/>
    <col min="10242" max="10262" width="11.42578125" style="26" customWidth="1"/>
    <col min="10263" max="10495" width="11.42578125" style="26"/>
    <col min="10496" max="10496" width="6.42578125" style="26" customWidth="1"/>
    <col min="10497" max="10497" width="21.140625" style="26" customWidth="1"/>
    <col min="10498" max="10518" width="11.42578125" style="26" customWidth="1"/>
    <col min="10519" max="10751" width="11.42578125" style="26"/>
    <col min="10752" max="10752" width="6.42578125" style="26" customWidth="1"/>
    <col min="10753" max="10753" width="21.140625" style="26" customWidth="1"/>
    <col min="10754" max="10774" width="11.42578125" style="26" customWidth="1"/>
    <col min="10775" max="11007" width="11.42578125" style="26"/>
    <col min="11008" max="11008" width="6.42578125" style="26" customWidth="1"/>
    <col min="11009" max="11009" width="21.140625" style="26" customWidth="1"/>
    <col min="11010" max="11030" width="11.42578125" style="26" customWidth="1"/>
    <col min="11031" max="11263" width="11.42578125" style="26"/>
    <col min="11264" max="11264" width="6.42578125" style="26" customWidth="1"/>
    <col min="11265" max="11265" width="21.140625" style="26" customWidth="1"/>
    <col min="11266" max="11286" width="11.42578125" style="26" customWidth="1"/>
    <col min="11287" max="11519" width="11.42578125" style="26"/>
    <col min="11520" max="11520" width="6.42578125" style="26" customWidth="1"/>
    <col min="11521" max="11521" width="21.140625" style="26" customWidth="1"/>
    <col min="11522" max="11542" width="11.42578125" style="26" customWidth="1"/>
    <col min="11543" max="11775" width="11.42578125" style="26"/>
    <col min="11776" max="11776" width="6.42578125" style="26" customWidth="1"/>
    <col min="11777" max="11777" width="21.140625" style="26" customWidth="1"/>
    <col min="11778" max="11798" width="11.42578125" style="26" customWidth="1"/>
    <col min="11799" max="12031" width="11.42578125" style="26"/>
    <col min="12032" max="12032" width="6.42578125" style="26" customWidth="1"/>
    <col min="12033" max="12033" width="21.140625" style="26" customWidth="1"/>
    <col min="12034" max="12054" width="11.42578125" style="26" customWidth="1"/>
    <col min="12055" max="12287" width="11.42578125" style="26"/>
    <col min="12288" max="12288" width="6.42578125" style="26" customWidth="1"/>
    <col min="12289" max="12289" width="21.140625" style="26" customWidth="1"/>
    <col min="12290" max="12310" width="11.42578125" style="26" customWidth="1"/>
    <col min="12311" max="12543" width="11.42578125" style="26"/>
    <col min="12544" max="12544" width="6.42578125" style="26" customWidth="1"/>
    <col min="12545" max="12545" width="21.140625" style="26" customWidth="1"/>
    <col min="12546" max="12566" width="11.42578125" style="26" customWidth="1"/>
    <col min="12567" max="12799" width="11.42578125" style="26"/>
    <col min="12800" max="12800" width="6.42578125" style="26" customWidth="1"/>
    <col min="12801" max="12801" width="21.140625" style="26" customWidth="1"/>
    <col min="12802" max="12822" width="11.42578125" style="26" customWidth="1"/>
    <col min="12823" max="13055" width="11.42578125" style="26"/>
    <col min="13056" max="13056" width="6.42578125" style="26" customWidth="1"/>
    <col min="13057" max="13057" width="21.140625" style="26" customWidth="1"/>
    <col min="13058" max="13078" width="11.42578125" style="26" customWidth="1"/>
    <col min="13079" max="13311" width="11.42578125" style="26"/>
    <col min="13312" max="13312" width="6.42578125" style="26" customWidth="1"/>
    <col min="13313" max="13313" width="21.140625" style="26" customWidth="1"/>
    <col min="13314" max="13334" width="11.42578125" style="26" customWidth="1"/>
    <col min="13335" max="13567" width="11.42578125" style="26"/>
    <col min="13568" max="13568" width="6.42578125" style="26" customWidth="1"/>
    <col min="13569" max="13569" width="21.140625" style="26" customWidth="1"/>
    <col min="13570" max="13590" width="11.42578125" style="26" customWidth="1"/>
    <col min="13591" max="13823" width="11.42578125" style="26"/>
    <col min="13824" max="13824" width="6.42578125" style="26" customWidth="1"/>
    <col min="13825" max="13825" width="21.140625" style="26" customWidth="1"/>
    <col min="13826" max="13846" width="11.42578125" style="26" customWidth="1"/>
    <col min="13847" max="14079" width="11.42578125" style="26"/>
    <col min="14080" max="14080" width="6.42578125" style="26" customWidth="1"/>
    <col min="14081" max="14081" width="21.140625" style="26" customWidth="1"/>
    <col min="14082" max="14102" width="11.42578125" style="26" customWidth="1"/>
    <col min="14103" max="14335" width="11.42578125" style="26"/>
    <col min="14336" max="14336" width="6.42578125" style="26" customWidth="1"/>
    <col min="14337" max="14337" width="21.140625" style="26" customWidth="1"/>
    <col min="14338" max="14358" width="11.42578125" style="26" customWidth="1"/>
    <col min="14359" max="14591" width="11.42578125" style="26"/>
    <col min="14592" max="14592" width="6.42578125" style="26" customWidth="1"/>
    <col min="14593" max="14593" width="21.140625" style="26" customWidth="1"/>
    <col min="14594" max="14614" width="11.42578125" style="26" customWidth="1"/>
    <col min="14615" max="14847" width="11.42578125" style="26"/>
    <col min="14848" max="14848" width="6.42578125" style="26" customWidth="1"/>
    <col min="14849" max="14849" width="21.140625" style="26" customWidth="1"/>
    <col min="14850" max="14870" width="11.42578125" style="26" customWidth="1"/>
    <col min="14871" max="15103" width="11.42578125" style="26"/>
    <col min="15104" max="15104" width="6.42578125" style="26" customWidth="1"/>
    <col min="15105" max="15105" width="21.140625" style="26" customWidth="1"/>
    <col min="15106" max="15126" width="11.42578125" style="26" customWidth="1"/>
    <col min="15127" max="15359" width="11.42578125" style="26"/>
    <col min="15360" max="15360" width="6.42578125" style="26" customWidth="1"/>
    <col min="15361" max="15361" width="21.140625" style="26" customWidth="1"/>
    <col min="15362" max="15382" width="11.42578125" style="26" customWidth="1"/>
    <col min="15383" max="15615" width="11.42578125" style="26"/>
    <col min="15616" max="15616" width="6.42578125" style="26" customWidth="1"/>
    <col min="15617" max="15617" width="21.140625" style="26" customWidth="1"/>
    <col min="15618" max="15638" width="11.42578125" style="26" customWidth="1"/>
    <col min="15639" max="15871" width="11.42578125" style="26"/>
    <col min="15872" max="15872" width="6.42578125" style="26" customWidth="1"/>
    <col min="15873" max="15873" width="21.140625" style="26" customWidth="1"/>
    <col min="15874" max="15894" width="11.42578125" style="26" customWidth="1"/>
    <col min="15895" max="16127" width="11.42578125" style="26"/>
    <col min="16128" max="16128" width="6.42578125" style="26" customWidth="1"/>
    <col min="16129" max="16129" width="21.140625" style="26" customWidth="1"/>
    <col min="16130" max="16150" width="11.42578125" style="26" customWidth="1"/>
    <col min="16151" max="16384" width="11.42578125" style="26"/>
  </cols>
  <sheetData>
    <row r="1" spans="1:22">
      <c r="A1" s="613" t="s">
        <v>938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409"/>
    </row>
    <row r="2" spans="1:22">
      <c r="A2" s="614" t="s">
        <v>939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409"/>
    </row>
    <row r="3" spans="1:22" s="407" customFormat="1">
      <c r="A3" s="492"/>
      <c r="B3" s="615">
        <v>1996</v>
      </c>
      <c r="C3" s="616"/>
      <c r="D3" s="611">
        <v>1997</v>
      </c>
      <c r="E3" s="611"/>
      <c r="F3" s="611">
        <v>1998</v>
      </c>
      <c r="G3" s="611"/>
      <c r="H3" s="611">
        <v>1999</v>
      </c>
      <c r="I3" s="611"/>
      <c r="J3" s="611">
        <v>2000</v>
      </c>
      <c r="K3" s="612"/>
      <c r="L3" s="611">
        <v>2001</v>
      </c>
      <c r="M3" s="612"/>
      <c r="N3" s="611">
        <v>2002</v>
      </c>
      <c r="O3" s="612"/>
      <c r="P3" s="611">
        <v>2003</v>
      </c>
      <c r="Q3" s="612"/>
      <c r="R3" s="611">
        <v>2004</v>
      </c>
      <c r="S3" s="612"/>
      <c r="T3" s="611">
        <v>2005</v>
      </c>
      <c r="U3" s="612"/>
      <c r="V3" s="493"/>
    </row>
    <row r="4" spans="1:22" s="407" customFormat="1">
      <c r="A4" s="494" t="s">
        <v>126</v>
      </c>
      <c r="B4" s="513" t="s">
        <v>716</v>
      </c>
      <c r="C4" s="513" t="s">
        <v>718</v>
      </c>
      <c r="D4" s="513" t="s">
        <v>716</v>
      </c>
      <c r="E4" s="513" t="s">
        <v>718</v>
      </c>
      <c r="F4" s="513" t="s">
        <v>716</v>
      </c>
      <c r="G4" s="513" t="s">
        <v>718</v>
      </c>
      <c r="H4" s="513" t="s">
        <v>716</v>
      </c>
      <c r="I4" s="513" t="s">
        <v>718</v>
      </c>
      <c r="J4" s="513" t="s">
        <v>716</v>
      </c>
      <c r="K4" s="513" t="s">
        <v>718</v>
      </c>
      <c r="L4" s="513" t="s">
        <v>716</v>
      </c>
      <c r="M4" s="513" t="s">
        <v>718</v>
      </c>
      <c r="N4" s="513" t="s">
        <v>716</v>
      </c>
      <c r="O4" s="513" t="s">
        <v>718</v>
      </c>
      <c r="P4" s="513" t="s">
        <v>716</v>
      </c>
      <c r="Q4" s="513" t="s">
        <v>718</v>
      </c>
      <c r="R4" s="513" t="s">
        <v>716</v>
      </c>
      <c r="S4" s="513" t="s">
        <v>718</v>
      </c>
      <c r="T4" s="513" t="s">
        <v>716</v>
      </c>
      <c r="U4" s="513" t="s">
        <v>718</v>
      </c>
      <c r="V4" s="493"/>
    </row>
    <row r="5" spans="1:22" s="407" customFormat="1">
      <c r="A5" s="495" t="s">
        <v>783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496"/>
    </row>
    <row r="6" spans="1:22" s="407" customFormat="1">
      <c r="A6" s="497" t="s">
        <v>7</v>
      </c>
      <c r="B6" s="515">
        <v>62</v>
      </c>
      <c r="C6" s="515">
        <v>1055</v>
      </c>
      <c r="D6" s="515">
        <v>1681</v>
      </c>
      <c r="E6" s="515">
        <v>36420</v>
      </c>
      <c r="F6" s="515">
        <v>1243</v>
      </c>
      <c r="G6" s="515">
        <v>25442</v>
      </c>
      <c r="H6" s="515">
        <v>1488</v>
      </c>
      <c r="I6" s="515">
        <v>32094</v>
      </c>
      <c r="J6" s="515">
        <v>745</v>
      </c>
      <c r="K6" s="515">
        <v>12365</v>
      </c>
      <c r="L6" s="515">
        <v>285</v>
      </c>
      <c r="M6" s="515">
        <v>3862</v>
      </c>
      <c r="N6" s="515">
        <v>0.3</v>
      </c>
      <c r="O6" s="515">
        <v>25</v>
      </c>
      <c r="P6" s="515">
        <v>2.9</v>
      </c>
      <c r="Q6" s="515">
        <v>52</v>
      </c>
      <c r="R6" s="515">
        <v>1715.9849999999999</v>
      </c>
      <c r="S6" s="515">
        <v>36053</v>
      </c>
      <c r="T6" s="515">
        <v>1205.1679999999999</v>
      </c>
      <c r="U6" s="515">
        <v>22524.59346</v>
      </c>
      <c r="V6" s="496"/>
    </row>
    <row r="7" spans="1:22" s="407" customFormat="1">
      <c r="A7" s="497" t="s">
        <v>784</v>
      </c>
      <c r="B7" s="515">
        <v>13576</v>
      </c>
      <c r="C7" s="515">
        <v>96930</v>
      </c>
      <c r="D7" s="515">
        <v>13236</v>
      </c>
      <c r="E7" s="515">
        <v>89392</v>
      </c>
      <c r="F7" s="515">
        <v>14324</v>
      </c>
      <c r="G7" s="515">
        <v>83351</v>
      </c>
      <c r="H7" s="515">
        <v>17828</v>
      </c>
      <c r="I7" s="515">
        <v>86678</v>
      </c>
      <c r="J7" s="515">
        <v>20216</v>
      </c>
      <c r="K7" s="515">
        <v>95480</v>
      </c>
      <c r="L7" s="515">
        <v>18529</v>
      </c>
      <c r="M7" s="515">
        <v>92453</v>
      </c>
      <c r="N7" s="515">
        <v>21771</v>
      </c>
      <c r="O7" s="515">
        <v>108740</v>
      </c>
      <c r="P7" s="515">
        <v>20301</v>
      </c>
      <c r="Q7" s="515">
        <v>115838</v>
      </c>
      <c r="R7" s="515">
        <v>17704.5167</v>
      </c>
      <c r="S7" s="515">
        <v>116342.1542</v>
      </c>
      <c r="T7" s="515">
        <v>21319.884999999998</v>
      </c>
      <c r="U7" s="515">
        <v>118982.85746</v>
      </c>
      <c r="V7" s="496"/>
    </row>
    <row r="8" spans="1:22" s="407" customFormat="1">
      <c r="A8" s="497" t="s">
        <v>785</v>
      </c>
      <c r="B8" s="515">
        <v>3850</v>
      </c>
      <c r="C8" s="515">
        <v>36140</v>
      </c>
      <c r="D8" s="515">
        <v>4728</v>
      </c>
      <c r="E8" s="515">
        <v>37949</v>
      </c>
      <c r="F8" s="516">
        <v>4471</v>
      </c>
      <c r="G8" s="515">
        <v>29392</v>
      </c>
      <c r="H8" s="516">
        <v>10065</v>
      </c>
      <c r="I8" s="517">
        <v>73112</v>
      </c>
      <c r="J8" s="516">
        <v>3209</v>
      </c>
      <c r="K8" s="515">
        <v>24016</v>
      </c>
      <c r="L8" s="516">
        <v>5661</v>
      </c>
      <c r="M8" s="515">
        <v>36183</v>
      </c>
      <c r="N8" s="516">
        <v>11418</v>
      </c>
      <c r="O8" s="515">
        <v>51052</v>
      </c>
      <c r="P8" s="516">
        <v>5730</v>
      </c>
      <c r="Q8" s="515">
        <v>49334</v>
      </c>
      <c r="R8" s="516">
        <v>6030</v>
      </c>
      <c r="S8" s="515">
        <v>69480</v>
      </c>
      <c r="T8" s="516"/>
      <c r="U8" s="515"/>
      <c r="V8" s="496"/>
    </row>
    <row r="9" spans="1:22" s="407" customFormat="1">
      <c r="A9" s="498" t="s">
        <v>786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496"/>
    </row>
    <row r="10" spans="1:22" s="407" customFormat="1">
      <c r="A10" s="497" t="s">
        <v>103</v>
      </c>
      <c r="B10" s="515">
        <v>144</v>
      </c>
      <c r="C10" s="515">
        <v>3977</v>
      </c>
      <c r="D10" s="515">
        <v>549</v>
      </c>
      <c r="E10" s="515">
        <v>17280</v>
      </c>
      <c r="F10" s="515">
        <v>860</v>
      </c>
      <c r="G10" s="515">
        <v>24949</v>
      </c>
      <c r="H10" s="515">
        <v>480</v>
      </c>
      <c r="I10" s="515">
        <v>22235</v>
      </c>
      <c r="J10" s="515">
        <v>306</v>
      </c>
      <c r="K10" s="515">
        <v>8277</v>
      </c>
      <c r="L10" s="515">
        <v>375</v>
      </c>
      <c r="M10" s="515">
        <v>9240</v>
      </c>
      <c r="N10" s="515">
        <v>363</v>
      </c>
      <c r="O10" s="515">
        <v>9917</v>
      </c>
      <c r="P10" s="515">
        <v>378</v>
      </c>
      <c r="Q10" s="515">
        <v>9818</v>
      </c>
      <c r="R10" s="515">
        <v>656.72799999999995</v>
      </c>
      <c r="S10" s="515">
        <v>16368.16992</v>
      </c>
      <c r="T10" s="515">
        <v>602.76199999999994</v>
      </c>
      <c r="U10" s="515">
        <v>15298.75</v>
      </c>
      <c r="V10" s="496"/>
    </row>
    <row r="11" spans="1:22" s="407" customFormat="1">
      <c r="A11" s="499" t="s">
        <v>787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496"/>
    </row>
    <row r="12" spans="1:22" s="407" customFormat="1">
      <c r="A12" s="499" t="s">
        <v>33</v>
      </c>
      <c r="B12" s="519">
        <v>38</v>
      </c>
      <c r="C12" s="519">
        <v>1450</v>
      </c>
      <c r="D12" s="520">
        <f t="shared" ref="D12:U12" si="0">SUM(D13:D14)</f>
        <v>91</v>
      </c>
      <c r="E12" s="520">
        <f t="shared" si="0"/>
        <v>6094</v>
      </c>
      <c r="F12" s="520">
        <f t="shared" si="0"/>
        <v>103</v>
      </c>
      <c r="G12" s="520">
        <f t="shared" si="0"/>
        <v>2643</v>
      </c>
      <c r="H12" s="520">
        <f t="shared" si="0"/>
        <v>102</v>
      </c>
      <c r="I12" s="520">
        <f t="shared" si="0"/>
        <v>2316</v>
      </c>
      <c r="J12" s="520">
        <f t="shared" si="0"/>
        <v>90</v>
      </c>
      <c r="K12" s="520">
        <f t="shared" si="0"/>
        <v>3744</v>
      </c>
      <c r="L12" s="520">
        <f t="shared" si="0"/>
        <v>58</v>
      </c>
      <c r="M12" s="520">
        <f t="shared" si="0"/>
        <v>2279</v>
      </c>
      <c r="N12" s="520">
        <f t="shared" si="0"/>
        <v>58</v>
      </c>
      <c r="O12" s="520">
        <f t="shared" si="0"/>
        <v>2428</v>
      </c>
      <c r="P12" s="520">
        <f t="shared" si="0"/>
        <v>121</v>
      </c>
      <c r="Q12" s="520">
        <f t="shared" si="0"/>
        <v>2802</v>
      </c>
      <c r="R12" s="520">
        <f t="shared" si="0"/>
        <v>101</v>
      </c>
      <c r="S12" s="520">
        <f t="shared" si="0"/>
        <v>2954</v>
      </c>
      <c r="T12" s="520">
        <f t="shared" si="0"/>
        <v>157</v>
      </c>
      <c r="U12" s="520">
        <f t="shared" si="0"/>
        <v>4136</v>
      </c>
      <c r="V12" s="496"/>
    </row>
    <row r="13" spans="1:22" s="407" customFormat="1">
      <c r="A13" s="497" t="s">
        <v>788</v>
      </c>
      <c r="B13" s="518"/>
      <c r="C13" s="518"/>
      <c r="D13" s="518">
        <v>52</v>
      </c>
      <c r="E13" s="518">
        <v>2751</v>
      </c>
      <c r="F13" s="518">
        <v>64</v>
      </c>
      <c r="G13" s="518">
        <v>1557</v>
      </c>
      <c r="H13" s="521">
        <v>57</v>
      </c>
      <c r="I13" s="521">
        <v>1199</v>
      </c>
      <c r="J13" s="518">
        <v>36</v>
      </c>
      <c r="K13" s="518">
        <v>780</v>
      </c>
      <c r="L13" s="518">
        <v>5</v>
      </c>
      <c r="M13" s="518">
        <v>124</v>
      </c>
      <c r="N13" s="518">
        <v>15</v>
      </c>
      <c r="O13" s="518">
        <v>548</v>
      </c>
      <c r="P13" s="518">
        <v>89</v>
      </c>
      <c r="Q13" s="518">
        <v>1996</v>
      </c>
      <c r="R13" s="518">
        <v>94</v>
      </c>
      <c r="S13" s="518">
        <v>2724</v>
      </c>
      <c r="T13" s="518">
        <v>131</v>
      </c>
      <c r="U13" s="518">
        <v>3453</v>
      </c>
      <c r="V13" s="496"/>
    </row>
    <row r="14" spans="1:22" s="407" customFormat="1">
      <c r="A14" s="497" t="s">
        <v>789</v>
      </c>
      <c r="B14" s="515"/>
      <c r="C14" s="515"/>
      <c r="D14" s="515">
        <v>39</v>
      </c>
      <c r="E14" s="515">
        <v>3343</v>
      </c>
      <c r="F14" s="515">
        <v>39</v>
      </c>
      <c r="G14" s="515">
        <v>1086</v>
      </c>
      <c r="H14" s="522">
        <v>45</v>
      </c>
      <c r="I14" s="515">
        <v>1117</v>
      </c>
      <c r="J14" s="515">
        <v>54</v>
      </c>
      <c r="K14" s="515">
        <v>2964</v>
      </c>
      <c r="L14" s="515">
        <v>53</v>
      </c>
      <c r="M14" s="515">
        <v>2155</v>
      </c>
      <c r="N14" s="515">
        <v>43</v>
      </c>
      <c r="O14" s="515">
        <v>1880</v>
      </c>
      <c r="P14" s="515">
        <v>32</v>
      </c>
      <c r="Q14" s="515">
        <v>806</v>
      </c>
      <c r="R14" s="515">
        <v>7</v>
      </c>
      <c r="S14" s="515">
        <v>230</v>
      </c>
      <c r="T14" s="515">
        <v>26</v>
      </c>
      <c r="U14" s="515">
        <v>683</v>
      </c>
      <c r="V14" s="496"/>
    </row>
    <row r="15" spans="1:22" s="407" customFormat="1">
      <c r="A15" s="498" t="s">
        <v>790</v>
      </c>
      <c r="B15" s="523">
        <v>26</v>
      </c>
      <c r="C15" s="523">
        <v>209</v>
      </c>
      <c r="D15" s="523">
        <f t="shared" ref="D15:U15" si="1">SUM(D16:D17)</f>
        <v>134</v>
      </c>
      <c r="E15" s="523">
        <f t="shared" si="1"/>
        <v>4360</v>
      </c>
      <c r="F15" s="523">
        <f t="shared" si="1"/>
        <v>352</v>
      </c>
      <c r="G15" s="523">
        <f t="shared" si="1"/>
        <v>8101</v>
      </c>
      <c r="H15" s="523">
        <f t="shared" si="1"/>
        <v>120</v>
      </c>
      <c r="I15" s="523">
        <f t="shared" si="1"/>
        <v>2072</v>
      </c>
      <c r="J15" s="523">
        <f t="shared" si="1"/>
        <v>46</v>
      </c>
      <c r="K15" s="523">
        <f t="shared" si="1"/>
        <v>1441</v>
      </c>
      <c r="L15" s="523">
        <f t="shared" si="1"/>
        <v>31</v>
      </c>
      <c r="M15" s="523">
        <f t="shared" si="1"/>
        <v>0</v>
      </c>
      <c r="N15" s="523">
        <f t="shared" si="1"/>
        <v>0.7</v>
      </c>
      <c r="O15" s="523">
        <f t="shared" si="1"/>
        <v>20</v>
      </c>
      <c r="P15" s="523">
        <f t="shared" si="1"/>
        <v>90</v>
      </c>
      <c r="Q15" s="523">
        <f t="shared" si="1"/>
        <v>2203</v>
      </c>
      <c r="R15" s="523">
        <f t="shared" si="1"/>
        <v>136.54500000000002</v>
      </c>
      <c r="S15" s="523">
        <f t="shared" si="1"/>
        <v>2172.3580000000002</v>
      </c>
      <c r="T15" s="523">
        <f t="shared" si="1"/>
        <v>203.666</v>
      </c>
      <c r="U15" s="523">
        <f t="shared" si="1"/>
        <v>2091.3000000000002</v>
      </c>
      <c r="V15" s="496"/>
    </row>
    <row r="16" spans="1:22" s="407" customFormat="1">
      <c r="A16" s="500" t="s">
        <v>791</v>
      </c>
      <c r="B16" s="515"/>
      <c r="C16" s="515"/>
      <c r="D16" s="515">
        <v>54</v>
      </c>
      <c r="E16" s="515">
        <v>1744</v>
      </c>
      <c r="F16" s="515">
        <v>100</v>
      </c>
      <c r="G16" s="515">
        <v>2876</v>
      </c>
      <c r="H16" s="515">
        <v>33</v>
      </c>
      <c r="I16" s="515">
        <v>513</v>
      </c>
      <c r="J16" s="515">
        <v>5</v>
      </c>
      <c r="K16" s="515">
        <v>58</v>
      </c>
      <c r="L16" s="515"/>
      <c r="M16" s="515"/>
      <c r="N16" s="515">
        <v>0.2</v>
      </c>
      <c r="O16" s="515">
        <v>11</v>
      </c>
      <c r="P16" s="515">
        <v>10</v>
      </c>
      <c r="Q16" s="515">
        <v>343</v>
      </c>
      <c r="R16" s="515">
        <v>21</v>
      </c>
      <c r="S16" s="515">
        <v>372</v>
      </c>
      <c r="T16" s="515">
        <v>22.4</v>
      </c>
      <c r="U16" s="515">
        <v>241.3</v>
      </c>
      <c r="V16" s="496"/>
    </row>
    <row r="17" spans="1:22" s="407" customFormat="1">
      <c r="A17" s="500" t="s">
        <v>792</v>
      </c>
      <c r="B17" s="515"/>
      <c r="C17" s="515"/>
      <c r="D17" s="515">
        <v>80</v>
      </c>
      <c r="E17" s="515">
        <v>2616</v>
      </c>
      <c r="F17" s="515">
        <v>252</v>
      </c>
      <c r="G17" s="515">
        <v>5225</v>
      </c>
      <c r="H17" s="515">
        <v>87</v>
      </c>
      <c r="I17" s="515">
        <v>1559</v>
      </c>
      <c r="J17" s="515">
        <v>41</v>
      </c>
      <c r="K17" s="515">
        <v>1383</v>
      </c>
      <c r="L17" s="515">
        <v>31</v>
      </c>
      <c r="M17" s="515" t="s">
        <v>793</v>
      </c>
      <c r="N17" s="515">
        <v>0.5</v>
      </c>
      <c r="O17" s="515">
        <v>9</v>
      </c>
      <c r="P17" s="515">
        <v>80</v>
      </c>
      <c r="Q17" s="515">
        <v>1860</v>
      </c>
      <c r="R17" s="515">
        <v>115.545</v>
      </c>
      <c r="S17" s="515">
        <v>1800.3579999999999</v>
      </c>
      <c r="T17" s="515">
        <v>181.26599999999999</v>
      </c>
      <c r="U17" s="515">
        <v>1850</v>
      </c>
      <c r="V17" s="496"/>
    </row>
    <row r="18" spans="1:22" s="407" customFormat="1">
      <c r="A18" s="499" t="s">
        <v>794</v>
      </c>
      <c r="B18" s="515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496"/>
    </row>
    <row r="19" spans="1:22" s="407" customFormat="1">
      <c r="A19" s="499" t="s">
        <v>795</v>
      </c>
      <c r="B19" s="523">
        <v>210</v>
      </c>
      <c r="C19" s="523">
        <v>3069</v>
      </c>
      <c r="D19" s="523">
        <f t="shared" ref="D19:U19" si="2">SUM(D20:D22)</f>
        <v>438</v>
      </c>
      <c r="E19" s="523">
        <f t="shared" si="2"/>
        <v>8993</v>
      </c>
      <c r="F19" s="523">
        <f t="shared" si="2"/>
        <v>983</v>
      </c>
      <c r="G19" s="523">
        <f t="shared" si="2"/>
        <v>17161</v>
      </c>
      <c r="H19" s="523">
        <f t="shared" si="2"/>
        <v>353</v>
      </c>
      <c r="I19" s="523">
        <f t="shared" si="2"/>
        <v>6340</v>
      </c>
      <c r="J19" s="523">
        <f t="shared" si="2"/>
        <v>439</v>
      </c>
      <c r="K19" s="523">
        <f t="shared" si="2"/>
        <v>6723</v>
      </c>
      <c r="L19" s="523">
        <f t="shared" si="2"/>
        <v>329</v>
      </c>
      <c r="M19" s="523">
        <f t="shared" si="2"/>
        <v>5869</v>
      </c>
      <c r="N19" s="523">
        <f t="shared" si="2"/>
        <v>216</v>
      </c>
      <c r="O19" s="523">
        <f t="shared" si="2"/>
        <v>5679</v>
      </c>
      <c r="P19" s="523">
        <f t="shared" si="2"/>
        <v>367</v>
      </c>
      <c r="Q19" s="523">
        <f t="shared" si="2"/>
        <v>8076</v>
      </c>
      <c r="R19" s="523">
        <f t="shared" si="2"/>
        <v>379</v>
      </c>
      <c r="S19" s="523">
        <f t="shared" si="2"/>
        <v>7367</v>
      </c>
      <c r="T19" s="523">
        <f t="shared" si="2"/>
        <v>891.28700000000003</v>
      </c>
      <c r="U19" s="523">
        <f t="shared" si="2"/>
        <v>0</v>
      </c>
      <c r="V19" s="496"/>
    </row>
    <row r="20" spans="1:22" s="407" customFormat="1">
      <c r="A20" s="497" t="s">
        <v>796</v>
      </c>
      <c r="B20" s="515"/>
      <c r="C20" s="515"/>
      <c r="D20" s="515">
        <v>200</v>
      </c>
      <c r="E20" s="515">
        <v>6122</v>
      </c>
      <c r="F20" s="515">
        <v>739</v>
      </c>
      <c r="G20" s="515">
        <v>12597</v>
      </c>
      <c r="H20" s="515">
        <v>182</v>
      </c>
      <c r="I20" s="515">
        <v>2565</v>
      </c>
      <c r="J20" s="515">
        <v>76</v>
      </c>
      <c r="K20" s="515">
        <v>723</v>
      </c>
      <c r="L20" s="515">
        <v>18</v>
      </c>
      <c r="M20" s="515">
        <v>275</v>
      </c>
      <c r="N20" s="515">
        <v>61</v>
      </c>
      <c r="O20" s="515">
        <v>907</v>
      </c>
      <c r="P20" s="515">
        <v>164</v>
      </c>
      <c r="Q20" s="515">
        <v>2111</v>
      </c>
      <c r="R20" s="515">
        <v>190</v>
      </c>
      <c r="S20" s="515">
        <v>2280</v>
      </c>
      <c r="T20" s="515">
        <v>254.1</v>
      </c>
      <c r="U20" s="515"/>
      <c r="V20" s="496"/>
    </row>
    <row r="21" spans="1:22" s="407" customFormat="1">
      <c r="A21" s="497" t="s">
        <v>797</v>
      </c>
      <c r="B21" s="515"/>
      <c r="C21" s="515"/>
      <c r="D21" s="515">
        <v>11</v>
      </c>
      <c r="E21" s="515">
        <v>351</v>
      </c>
      <c r="F21" s="515">
        <v>55</v>
      </c>
      <c r="G21" s="515">
        <v>1694</v>
      </c>
      <c r="H21" s="515">
        <v>29</v>
      </c>
      <c r="I21" s="515">
        <v>751</v>
      </c>
      <c r="J21" s="515">
        <v>32</v>
      </c>
      <c r="K21" s="515">
        <v>974</v>
      </c>
      <c r="L21" s="515">
        <v>69</v>
      </c>
      <c r="M21" s="515">
        <v>2269</v>
      </c>
      <c r="N21" s="515">
        <v>32</v>
      </c>
      <c r="O21" s="515">
        <v>1573</v>
      </c>
      <c r="P21" s="515">
        <v>77</v>
      </c>
      <c r="Q21" s="515">
        <v>2445</v>
      </c>
      <c r="R21" s="515">
        <v>62</v>
      </c>
      <c r="S21" s="515">
        <v>1560</v>
      </c>
      <c r="T21" s="515">
        <v>637.18700000000001</v>
      </c>
      <c r="U21" s="515"/>
      <c r="V21" s="496"/>
    </row>
    <row r="22" spans="1:22" s="407" customFormat="1">
      <c r="A22" s="497" t="s">
        <v>798</v>
      </c>
      <c r="B22" s="515"/>
      <c r="C22" s="515"/>
      <c r="D22" s="515">
        <v>227</v>
      </c>
      <c r="E22" s="515">
        <v>2520</v>
      </c>
      <c r="F22" s="515">
        <v>189</v>
      </c>
      <c r="G22" s="515">
        <v>2870</v>
      </c>
      <c r="H22" s="515">
        <v>142</v>
      </c>
      <c r="I22" s="515">
        <v>3024</v>
      </c>
      <c r="J22" s="515">
        <v>331</v>
      </c>
      <c r="K22" s="515">
        <v>5026</v>
      </c>
      <c r="L22" s="515">
        <v>242</v>
      </c>
      <c r="M22" s="515">
        <v>3325</v>
      </c>
      <c r="N22" s="515">
        <v>123</v>
      </c>
      <c r="O22" s="515">
        <v>3199</v>
      </c>
      <c r="P22" s="515">
        <v>126</v>
      </c>
      <c r="Q22" s="515">
        <v>3520</v>
      </c>
      <c r="R22" s="515">
        <v>127</v>
      </c>
      <c r="S22" s="515">
        <v>3527</v>
      </c>
      <c r="T22" s="515"/>
      <c r="U22" s="515"/>
      <c r="V22" s="496"/>
    </row>
    <row r="23" spans="1:22" s="407" customFormat="1">
      <c r="A23" s="499" t="s">
        <v>799</v>
      </c>
      <c r="B23" s="515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496"/>
    </row>
    <row r="24" spans="1:22" s="407" customFormat="1">
      <c r="A24" s="499" t="s">
        <v>800</v>
      </c>
      <c r="B24" s="51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496"/>
    </row>
    <row r="25" spans="1:22" s="407" customFormat="1">
      <c r="A25" s="497" t="s">
        <v>801</v>
      </c>
      <c r="B25" s="515">
        <v>1</v>
      </c>
      <c r="C25" s="515">
        <v>64</v>
      </c>
      <c r="D25" s="515">
        <v>6</v>
      </c>
      <c r="E25" s="515">
        <v>526</v>
      </c>
      <c r="F25" s="515">
        <v>33</v>
      </c>
      <c r="G25" s="515">
        <v>1101</v>
      </c>
      <c r="H25" s="515">
        <v>62</v>
      </c>
      <c r="I25" s="515">
        <v>4327</v>
      </c>
      <c r="J25" s="515">
        <v>56</v>
      </c>
      <c r="K25" s="515">
        <v>1571</v>
      </c>
      <c r="L25" s="515">
        <v>65</v>
      </c>
      <c r="M25" s="515">
        <v>2321</v>
      </c>
      <c r="N25" s="515">
        <v>72</v>
      </c>
      <c r="O25" s="515">
        <v>3849</v>
      </c>
      <c r="P25" s="515">
        <v>14</v>
      </c>
      <c r="Q25" s="515">
        <v>1228</v>
      </c>
      <c r="R25" s="515">
        <v>23</v>
      </c>
      <c r="S25" s="515">
        <v>1695</v>
      </c>
      <c r="T25" s="515">
        <v>47</v>
      </c>
      <c r="U25" s="515">
        <v>3170.0237694999992</v>
      </c>
      <c r="V25" s="496"/>
    </row>
    <row r="26" spans="1:22" s="407" customFormat="1">
      <c r="A26" s="497" t="s">
        <v>802</v>
      </c>
      <c r="B26" s="515">
        <v>3</v>
      </c>
      <c r="C26" s="515">
        <v>136</v>
      </c>
      <c r="D26" s="515">
        <v>41</v>
      </c>
      <c r="E26" s="515">
        <v>1985</v>
      </c>
      <c r="F26" s="515">
        <v>354</v>
      </c>
      <c r="G26" s="515">
        <v>19226</v>
      </c>
      <c r="H26" s="515">
        <v>396</v>
      </c>
      <c r="I26" s="515">
        <v>17545</v>
      </c>
      <c r="J26" s="515">
        <v>30</v>
      </c>
      <c r="K26" s="515">
        <v>1061</v>
      </c>
      <c r="L26" s="515">
        <v>26</v>
      </c>
      <c r="M26" s="515">
        <v>854</v>
      </c>
      <c r="N26" s="515">
        <v>11</v>
      </c>
      <c r="O26" s="515">
        <v>708</v>
      </c>
      <c r="P26" s="515">
        <v>5</v>
      </c>
      <c r="Q26" s="515">
        <v>487</v>
      </c>
      <c r="R26" s="515">
        <v>17</v>
      </c>
      <c r="S26" s="515">
        <v>1101.2470000000001</v>
      </c>
      <c r="T26" s="515">
        <v>33</v>
      </c>
      <c r="U26" s="515">
        <v>2189.34</v>
      </c>
      <c r="V26" s="496"/>
    </row>
    <row r="27" spans="1:22" s="407" customFormat="1">
      <c r="A27" s="497" t="s">
        <v>803</v>
      </c>
      <c r="B27" s="515">
        <v>2</v>
      </c>
      <c r="C27" s="515">
        <v>170</v>
      </c>
      <c r="D27" s="515">
        <v>13</v>
      </c>
      <c r="E27" s="515">
        <v>627</v>
      </c>
      <c r="F27" s="515">
        <v>10</v>
      </c>
      <c r="G27" s="515">
        <v>837</v>
      </c>
      <c r="H27" s="515">
        <v>73</v>
      </c>
      <c r="I27" s="515">
        <v>2686</v>
      </c>
      <c r="J27" s="515">
        <v>75</v>
      </c>
      <c r="K27" s="515">
        <v>3323</v>
      </c>
      <c r="L27" s="515">
        <v>49</v>
      </c>
      <c r="M27" s="515">
        <v>3161</v>
      </c>
      <c r="N27" s="515">
        <v>38</v>
      </c>
      <c r="O27" s="515">
        <v>3186</v>
      </c>
      <c r="P27" s="515">
        <v>34</v>
      </c>
      <c r="Q27" s="515">
        <v>3015</v>
      </c>
      <c r="R27" s="515">
        <v>15</v>
      </c>
      <c r="S27" s="515">
        <v>753</v>
      </c>
      <c r="T27" s="515">
        <v>17</v>
      </c>
      <c r="U27" s="515">
        <v>1687.8702853</v>
      </c>
      <c r="V27" s="496"/>
    </row>
    <row r="28" spans="1:22" s="407" customFormat="1">
      <c r="A28" s="497" t="s">
        <v>804</v>
      </c>
      <c r="B28" s="515"/>
      <c r="C28" s="515"/>
      <c r="D28" s="515"/>
      <c r="E28" s="515"/>
      <c r="F28" s="515"/>
      <c r="G28" s="515"/>
      <c r="H28" s="515">
        <v>69</v>
      </c>
      <c r="I28" s="515">
        <v>2268</v>
      </c>
      <c r="J28" s="515">
        <v>124</v>
      </c>
      <c r="K28" s="515">
        <v>3806</v>
      </c>
      <c r="L28" s="515">
        <v>124</v>
      </c>
      <c r="M28" s="515">
        <v>4542</v>
      </c>
      <c r="N28" s="515">
        <v>107</v>
      </c>
      <c r="O28" s="515">
        <v>4534</v>
      </c>
      <c r="P28" s="515">
        <v>44</v>
      </c>
      <c r="Q28" s="515">
        <v>2871</v>
      </c>
      <c r="R28" s="515">
        <v>45</v>
      </c>
      <c r="S28" s="515">
        <v>3101</v>
      </c>
      <c r="T28" s="515">
        <v>37</v>
      </c>
      <c r="U28" s="515">
        <v>3212.93604</v>
      </c>
      <c r="V28" s="496"/>
    </row>
    <row r="29" spans="1:22" s="407" customFormat="1">
      <c r="A29" s="498" t="s">
        <v>805</v>
      </c>
      <c r="B29" s="515">
        <v>592</v>
      </c>
      <c r="C29" s="515">
        <v>71461</v>
      </c>
      <c r="D29" s="515">
        <v>847</v>
      </c>
      <c r="E29" s="515">
        <v>83789</v>
      </c>
      <c r="F29" s="515">
        <v>825</v>
      </c>
      <c r="G29" s="515">
        <v>88053</v>
      </c>
      <c r="H29" s="515">
        <v>886</v>
      </c>
      <c r="I29" s="515">
        <v>85443</v>
      </c>
      <c r="J29" s="515">
        <v>1007</v>
      </c>
      <c r="K29" s="515">
        <v>100855</v>
      </c>
      <c r="L29" s="515">
        <v>816</v>
      </c>
      <c r="M29" s="515">
        <v>95160</v>
      </c>
      <c r="N29" s="515">
        <v>796</v>
      </c>
      <c r="O29" s="515">
        <v>89342</v>
      </c>
      <c r="P29" s="515">
        <v>642</v>
      </c>
      <c r="Q29" s="515">
        <v>69747</v>
      </c>
      <c r="R29" s="515">
        <v>634</v>
      </c>
      <c r="S29" s="515">
        <v>65579</v>
      </c>
      <c r="T29" s="515">
        <v>632</v>
      </c>
      <c r="U29" s="515">
        <v>65372.126182965301</v>
      </c>
      <c r="V29" s="496"/>
    </row>
    <row r="30" spans="1:22" s="407" customFormat="1">
      <c r="A30" s="499" t="s">
        <v>806</v>
      </c>
      <c r="B30" s="515"/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496"/>
    </row>
    <row r="31" spans="1:22" s="407" customFormat="1" ht="18.75">
      <c r="A31" s="501" t="s">
        <v>940</v>
      </c>
      <c r="B31" s="515">
        <v>1524</v>
      </c>
      <c r="C31" s="515">
        <v>54753</v>
      </c>
      <c r="D31" s="515">
        <v>2662</v>
      </c>
      <c r="E31" s="515">
        <v>51914</v>
      </c>
      <c r="F31" s="515">
        <v>2239</v>
      </c>
      <c r="G31" s="515">
        <v>65393</v>
      </c>
      <c r="H31" s="515">
        <v>2591</v>
      </c>
      <c r="I31" s="515">
        <v>65025</v>
      </c>
      <c r="J31" s="515">
        <v>1484</v>
      </c>
      <c r="K31" s="515">
        <v>39801</v>
      </c>
      <c r="L31" s="515">
        <v>1737</v>
      </c>
      <c r="M31" s="515">
        <v>28996</v>
      </c>
      <c r="N31" s="515">
        <v>4640</v>
      </c>
      <c r="O31" s="515">
        <v>57199</v>
      </c>
      <c r="P31" s="515">
        <v>1898</v>
      </c>
      <c r="Q31" s="515">
        <v>45335</v>
      </c>
      <c r="R31" s="515">
        <v>1457.2</v>
      </c>
      <c r="S31" s="515">
        <v>58346</v>
      </c>
      <c r="T31" s="515"/>
      <c r="U31" s="515"/>
      <c r="V31" s="496"/>
    </row>
    <row r="32" spans="1:22" s="407" customFormat="1">
      <c r="A32" s="502"/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3"/>
      <c r="U32" s="503"/>
      <c r="V32" s="496"/>
    </row>
    <row r="33" spans="1:22" s="407" customFormat="1">
      <c r="A33" s="502"/>
      <c r="B33" s="503"/>
      <c r="C33" s="503"/>
      <c r="D33" s="503"/>
      <c r="E33" s="503"/>
      <c r="F33" s="503"/>
      <c r="G33" s="503"/>
      <c r="H33" s="503"/>
      <c r="I33" s="503"/>
      <c r="J33" s="503"/>
      <c r="K33" s="503"/>
    </row>
    <row r="34" spans="1:22">
      <c r="A34" s="504" t="s">
        <v>807</v>
      </c>
      <c r="B34" s="504"/>
      <c r="C34" s="504"/>
      <c r="D34" s="505"/>
      <c r="E34" s="505"/>
      <c r="F34" s="505"/>
      <c r="G34" s="505"/>
      <c r="H34" s="50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>
      <c r="A35" s="507" t="s">
        <v>808</v>
      </c>
      <c r="B35" s="504"/>
      <c r="C35" s="504"/>
      <c r="D35" s="504"/>
      <c r="E35" s="504"/>
      <c r="F35" s="504"/>
      <c r="G35" s="504"/>
      <c r="H35" s="508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>
      <c r="A36" s="502" t="s">
        <v>809</v>
      </c>
      <c r="B36" s="504"/>
      <c r="C36" s="504"/>
      <c r="D36" s="504"/>
      <c r="E36" s="504"/>
      <c r="F36" s="504"/>
      <c r="G36" s="504"/>
      <c r="H36" s="50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>
      <c r="A37" s="509" t="s">
        <v>810</v>
      </c>
      <c r="B37" s="504"/>
      <c r="C37" s="504"/>
      <c r="D37" s="504"/>
      <c r="E37" s="504"/>
      <c r="F37" s="504"/>
      <c r="G37" s="504"/>
      <c r="H37" s="508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>
      <c r="A38" s="510" t="s">
        <v>811</v>
      </c>
      <c r="B38" s="504"/>
      <c r="C38" s="504"/>
      <c r="D38" s="504"/>
      <c r="E38" s="504"/>
      <c r="F38" s="504"/>
      <c r="G38" s="504"/>
      <c r="H38" s="508"/>
    </row>
    <row r="39" spans="1:22">
      <c r="A39" s="504" t="s">
        <v>812</v>
      </c>
      <c r="B39" s="504"/>
      <c r="C39" s="504"/>
      <c r="D39" s="504"/>
      <c r="E39" s="504"/>
      <c r="F39" s="504"/>
      <c r="G39" s="504"/>
      <c r="H39" s="508"/>
    </row>
    <row r="40" spans="1:22">
      <c r="A40" s="512"/>
      <c r="B40" s="512"/>
      <c r="C40" s="512"/>
      <c r="D40" s="512"/>
      <c r="E40" s="512"/>
      <c r="F40" s="512"/>
      <c r="G40" s="512"/>
    </row>
  </sheetData>
  <mergeCells count="12">
    <mergeCell ref="L3:M3"/>
    <mergeCell ref="A1:U1"/>
    <mergeCell ref="A2:U2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pageMargins left="0.75" right="0.75" top="1" bottom="1" header="0" footer="0"/>
  <pageSetup scale="87" orientation="landscape" r:id="rId1"/>
  <headerFooter alignWithMargins="0">
    <oddFooter>&amp;R27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23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5"/>
  <cols>
    <col min="1" max="16" width="11.42578125" style="95"/>
    <col min="17" max="19" width="13" style="95" customWidth="1"/>
    <col min="20" max="16384" width="11.42578125" style="95"/>
  </cols>
  <sheetData>
    <row r="1" spans="1:20">
      <c r="A1" s="93" t="s">
        <v>493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s="96" customFormat="1" ht="15" customHeight="1">
      <c r="A2" s="617" t="s">
        <v>258</v>
      </c>
      <c r="B2" s="621" t="s">
        <v>492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</row>
    <row r="3" spans="1:20" s="96" customFormat="1" ht="14.25">
      <c r="A3" s="618"/>
      <c r="B3" s="97">
        <v>1990</v>
      </c>
      <c r="C3" s="97">
        <v>1991</v>
      </c>
      <c r="D3" s="97">
        <v>1992</v>
      </c>
      <c r="E3" s="97">
        <v>1993</v>
      </c>
      <c r="F3" s="97">
        <v>1994</v>
      </c>
      <c r="G3" s="97">
        <v>1995</v>
      </c>
      <c r="H3" s="97">
        <v>1996</v>
      </c>
      <c r="I3" s="97">
        <v>1997</v>
      </c>
      <c r="J3" s="97">
        <v>1998</v>
      </c>
      <c r="K3" s="97">
        <v>1999</v>
      </c>
      <c r="L3" s="97">
        <v>2000</v>
      </c>
      <c r="M3" s="97">
        <v>2001</v>
      </c>
      <c r="N3" s="97">
        <v>2002</v>
      </c>
      <c r="O3" s="97">
        <v>2003</v>
      </c>
      <c r="P3" s="97">
        <v>2004</v>
      </c>
      <c r="Q3" s="97">
        <v>2005</v>
      </c>
      <c r="R3" s="97">
        <v>2006</v>
      </c>
      <c r="S3" s="97" t="s">
        <v>241</v>
      </c>
      <c r="T3" s="97">
        <v>2008</v>
      </c>
    </row>
    <row r="4" spans="1:20">
      <c r="A4" s="98" t="s">
        <v>260</v>
      </c>
      <c r="B4" s="101" t="s">
        <v>139</v>
      </c>
      <c r="C4" s="101" t="s">
        <v>139</v>
      </c>
      <c r="D4" s="101" t="s">
        <v>139</v>
      </c>
      <c r="E4" s="101" t="s">
        <v>139</v>
      </c>
      <c r="F4" s="101" t="s">
        <v>139</v>
      </c>
      <c r="G4" s="101" t="s">
        <v>139</v>
      </c>
      <c r="H4" s="101" t="s">
        <v>139</v>
      </c>
      <c r="I4" s="101" t="s">
        <v>139</v>
      </c>
      <c r="J4" s="101" t="s">
        <v>139</v>
      </c>
      <c r="K4" s="99">
        <v>0</v>
      </c>
      <c r="L4" s="99">
        <v>0</v>
      </c>
      <c r="M4" s="100">
        <v>0</v>
      </c>
      <c r="N4" s="100">
        <v>0</v>
      </c>
      <c r="O4" s="100">
        <v>0</v>
      </c>
      <c r="P4" s="100">
        <v>24</v>
      </c>
      <c r="Q4" s="100">
        <v>0</v>
      </c>
      <c r="R4" s="100">
        <v>80183</v>
      </c>
      <c r="S4" s="101">
        <v>2304</v>
      </c>
    </row>
    <row r="5" spans="1:20" ht="34.5">
      <c r="A5" s="98" t="s">
        <v>261</v>
      </c>
      <c r="B5" s="101" t="s">
        <v>139</v>
      </c>
      <c r="C5" s="101" t="s">
        <v>139</v>
      </c>
      <c r="D5" s="101" t="s">
        <v>139</v>
      </c>
      <c r="E5" s="101" t="s">
        <v>139</v>
      </c>
      <c r="F5" s="101" t="s">
        <v>139</v>
      </c>
      <c r="G5" s="101" t="s">
        <v>139</v>
      </c>
      <c r="H5" s="101" t="s">
        <v>139</v>
      </c>
      <c r="I5" s="101" t="s">
        <v>139</v>
      </c>
      <c r="J5" s="101" t="s">
        <v>139</v>
      </c>
      <c r="K5" s="99">
        <v>0</v>
      </c>
      <c r="L5" s="102">
        <v>45</v>
      </c>
      <c r="M5" s="101">
        <v>200</v>
      </c>
      <c r="N5" s="100">
        <v>800</v>
      </c>
      <c r="O5" s="100">
        <v>59616.68</v>
      </c>
      <c r="P5" s="100">
        <v>5068</v>
      </c>
      <c r="Q5" s="100">
        <v>5629</v>
      </c>
      <c r="R5" s="100">
        <v>0</v>
      </c>
      <c r="S5" s="100">
        <v>0</v>
      </c>
    </row>
    <row r="6" spans="1:20">
      <c r="A6" s="98" t="s">
        <v>262</v>
      </c>
      <c r="B6" s="101" t="s">
        <v>139</v>
      </c>
      <c r="C6" s="101" t="s">
        <v>139</v>
      </c>
      <c r="D6" s="101" t="s">
        <v>139</v>
      </c>
      <c r="E6" s="101" t="s">
        <v>139</v>
      </c>
      <c r="F6" s="101" t="s">
        <v>139</v>
      </c>
      <c r="G6" s="101" t="s">
        <v>139</v>
      </c>
      <c r="H6" s="101" t="s">
        <v>139</v>
      </c>
      <c r="I6" s="101" t="s">
        <v>139</v>
      </c>
      <c r="J6" s="101" t="s">
        <v>139</v>
      </c>
      <c r="K6" s="99">
        <v>0</v>
      </c>
      <c r="L6" s="99">
        <v>0</v>
      </c>
      <c r="M6" s="100">
        <v>0</v>
      </c>
      <c r="N6" s="100">
        <v>0</v>
      </c>
      <c r="O6" s="100">
        <v>4025</v>
      </c>
      <c r="P6" s="100">
        <v>0</v>
      </c>
      <c r="Q6" s="100">
        <v>118</v>
      </c>
      <c r="R6" s="100">
        <v>221</v>
      </c>
      <c r="S6" s="100">
        <v>0</v>
      </c>
    </row>
    <row r="7" spans="1:20">
      <c r="A7" s="98" t="s">
        <v>263</v>
      </c>
      <c r="B7" s="101">
        <v>1905000</v>
      </c>
      <c r="C7" s="101">
        <v>2295000</v>
      </c>
      <c r="D7" s="101">
        <v>8428000</v>
      </c>
      <c r="E7" s="101">
        <v>2968000</v>
      </c>
      <c r="F7" s="101">
        <v>3899000</v>
      </c>
      <c r="G7" s="101">
        <v>7242000</v>
      </c>
      <c r="H7" s="101">
        <v>10813000</v>
      </c>
      <c r="I7" s="101">
        <v>7777000</v>
      </c>
      <c r="J7" s="101">
        <v>13298000</v>
      </c>
      <c r="K7" s="101">
        <v>7637301.8200000003</v>
      </c>
      <c r="L7" s="103">
        <v>6081824.6399999978</v>
      </c>
      <c r="M7" s="104">
        <v>5556810</v>
      </c>
      <c r="N7" s="100">
        <v>15843163.01</v>
      </c>
      <c r="O7" s="100">
        <v>13370138.33</v>
      </c>
      <c r="P7" s="100">
        <v>25588691</v>
      </c>
      <c r="Q7" s="100">
        <v>35404012</v>
      </c>
      <c r="R7" s="100">
        <v>20774847</v>
      </c>
      <c r="S7" s="101">
        <v>15482691</v>
      </c>
    </row>
    <row r="8" spans="1:20">
      <c r="A8" s="98" t="s">
        <v>264</v>
      </c>
      <c r="B8" s="101" t="s">
        <v>139</v>
      </c>
      <c r="C8" s="101" t="s">
        <v>139</v>
      </c>
      <c r="D8" s="101" t="s">
        <v>139</v>
      </c>
      <c r="E8" s="101" t="s">
        <v>139</v>
      </c>
      <c r="F8" s="101" t="s">
        <v>139</v>
      </c>
      <c r="G8" s="101" t="s">
        <v>139</v>
      </c>
      <c r="H8" s="101" t="s">
        <v>139</v>
      </c>
      <c r="I8" s="101" t="s">
        <v>139</v>
      </c>
      <c r="J8" s="101" t="s">
        <v>139</v>
      </c>
      <c r="K8" s="99">
        <v>0</v>
      </c>
      <c r="L8" s="99">
        <v>0</v>
      </c>
      <c r="M8" s="101">
        <v>14732.75</v>
      </c>
      <c r="N8" s="99">
        <v>42843.4</v>
      </c>
      <c r="O8" s="100">
        <v>24948.75</v>
      </c>
      <c r="P8" s="100">
        <v>0</v>
      </c>
      <c r="Q8" s="100">
        <v>0</v>
      </c>
      <c r="R8" s="100">
        <v>22080</v>
      </c>
      <c r="S8" s="101">
        <v>11340</v>
      </c>
    </row>
    <row r="9" spans="1:20">
      <c r="A9" s="98" t="s">
        <v>265</v>
      </c>
      <c r="B9" s="101" t="s">
        <v>139</v>
      </c>
      <c r="C9" s="101" t="s">
        <v>139</v>
      </c>
      <c r="D9" s="101" t="s">
        <v>139</v>
      </c>
      <c r="E9" s="101" t="s">
        <v>139</v>
      </c>
      <c r="F9" s="101" t="s">
        <v>139</v>
      </c>
      <c r="G9" s="101" t="s">
        <v>139</v>
      </c>
      <c r="H9" s="101" t="s">
        <v>139</v>
      </c>
      <c r="I9" s="101" t="s">
        <v>139</v>
      </c>
      <c r="J9" s="101" t="s">
        <v>139</v>
      </c>
      <c r="K9" s="99">
        <v>0</v>
      </c>
      <c r="L9" s="99">
        <v>0</v>
      </c>
      <c r="M9" s="100">
        <v>0</v>
      </c>
      <c r="N9" s="100">
        <v>0</v>
      </c>
      <c r="O9" s="100">
        <v>0</v>
      </c>
      <c r="P9" s="100">
        <v>0</v>
      </c>
      <c r="Q9" s="100">
        <v>20911</v>
      </c>
      <c r="R9" s="100">
        <v>0</v>
      </c>
      <c r="S9" s="100">
        <v>0</v>
      </c>
    </row>
    <row r="10" spans="1:20">
      <c r="A10" s="98" t="s">
        <v>266</v>
      </c>
      <c r="B10" s="101" t="s">
        <v>139</v>
      </c>
      <c r="C10" s="101" t="s">
        <v>139</v>
      </c>
      <c r="D10" s="101" t="s">
        <v>139</v>
      </c>
      <c r="E10" s="101" t="s">
        <v>139</v>
      </c>
      <c r="F10" s="101" t="s">
        <v>139</v>
      </c>
      <c r="G10" s="101" t="s">
        <v>139</v>
      </c>
      <c r="H10" s="101" t="s">
        <v>139</v>
      </c>
      <c r="I10" s="101" t="s">
        <v>139</v>
      </c>
      <c r="J10" s="101" t="s">
        <v>139</v>
      </c>
      <c r="K10" s="99">
        <v>0</v>
      </c>
      <c r="L10" s="99">
        <v>0</v>
      </c>
      <c r="M10" s="101">
        <v>14169.53</v>
      </c>
      <c r="N10" s="100">
        <v>214613.35</v>
      </c>
      <c r="O10" s="100">
        <v>43987.56</v>
      </c>
      <c r="P10" s="100">
        <v>322619</v>
      </c>
      <c r="Q10" s="100">
        <v>1235430</v>
      </c>
      <c r="R10" s="100">
        <v>497291</v>
      </c>
      <c r="S10" s="101">
        <v>3715732</v>
      </c>
    </row>
    <row r="11" spans="1:20" ht="23.25">
      <c r="A11" s="98" t="s">
        <v>267</v>
      </c>
      <c r="B11" s="101" t="s">
        <v>139</v>
      </c>
      <c r="C11" s="101" t="s">
        <v>139</v>
      </c>
      <c r="D11" s="101" t="s">
        <v>139</v>
      </c>
      <c r="E11" s="101" t="s">
        <v>139</v>
      </c>
      <c r="F11" s="101" t="s">
        <v>139</v>
      </c>
      <c r="G11" s="101" t="s">
        <v>139</v>
      </c>
      <c r="H11" s="101" t="s">
        <v>139</v>
      </c>
      <c r="I11" s="101" t="s">
        <v>139</v>
      </c>
      <c r="J11" s="101" t="s">
        <v>139</v>
      </c>
      <c r="K11" s="101">
        <v>205820.94</v>
      </c>
      <c r="L11" s="101">
        <v>221113.57</v>
      </c>
      <c r="M11" s="101">
        <v>502187.76</v>
      </c>
      <c r="N11" s="101">
        <v>423121.38</v>
      </c>
      <c r="O11" s="101">
        <v>425354</v>
      </c>
      <c r="P11" s="101">
        <v>1206263</v>
      </c>
      <c r="Q11" s="101">
        <v>0</v>
      </c>
      <c r="R11" s="101">
        <v>931852</v>
      </c>
      <c r="S11" s="101">
        <v>8064740</v>
      </c>
    </row>
    <row r="12" spans="1:20">
      <c r="A12" s="98" t="s">
        <v>268</v>
      </c>
      <c r="B12" s="101" t="s">
        <v>139</v>
      </c>
      <c r="C12" s="101" t="s">
        <v>139</v>
      </c>
      <c r="D12" s="101" t="s">
        <v>139</v>
      </c>
      <c r="E12" s="101" t="s">
        <v>139</v>
      </c>
      <c r="F12" s="101" t="s">
        <v>139</v>
      </c>
      <c r="G12" s="101" t="s">
        <v>139</v>
      </c>
      <c r="H12" s="101" t="s">
        <v>139</v>
      </c>
      <c r="I12" s="101" t="s">
        <v>139</v>
      </c>
      <c r="J12" s="101" t="s">
        <v>139</v>
      </c>
      <c r="K12" s="99">
        <v>0</v>
      </c>
      <c r="L12" s="99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2168076</v>
      </c>
      <c r="R12" s="100">
        <v>0</v>
      </c>
      <c r="S12" s="100">
        <v>0</v>
      </c>
    </row>
    <row r="13" spans="1:20" ht="23.25">
      <c r="A13" s="98" t="s">
        <v>269</v>
      </c>
      <c r="B13" s="101" t="s">
        <v>139</v>
      </c>
      <c r="C13" s="101" t="s">
        <v>139</v>
      </c>
      <c r="D13" s="101" t="s">
        <v>139</v>
      </c>
      <c r="E13" s="101" t="s">
        <v>139</v>
      </c>
      <c r="F13" s="101" t="s">
        <v>139</v>
      </c>
      <c r="G13" s="101" t="s">
        <v>139</v>
      </c>
      <c r="H13" s="101" t="s">
        <v>139</v>
      </c>
      <c r="I13" s="101" t="s">
        <v>139</v>
      </c>
      <c r="J13" s="101" t="s">
        <v>139</v>
      </c>
      <c r="K13" s="99">
        <v>0</v>
      </c>
      <c r="L13" s="99">
        <v>0</v>
      </c>
      <c r="M13" s="100">
        <v>0</v>
      </c>
      <c r="N13" s="100">
        <v>0</v>
      </c>
      <c r="O13" s="100">
        <v>4198.6000000000004</v>
      </c>
      <c r="P13" s="100">
        <v>54</v>
      </c>
      <c r="Q13" s="100">
        <v>0</v>
      </c>
      <c r="R13" s="100">
        <v>30</v>
      </c>
      <c r="S13" s="101">
        <v>57327</v>
      </c>
    </row>
    <row r="14" spans="1:20">
      <c r="A14" s="98" t="s">
        <v>270</v>
      </c>
      <c r="B14" s="101" t="s">
        <v>139</v>
      </c>
      <c r="C14" s="101" t="s">
        <v>139</v>
      </c>
      <c r="D14" s="101" t="s">
        <v>139</v>
      </c>
      <c r="E14" s="101" t="s">
        <v>139</v>
      </c>
      <c r="F14" s="101" t="s">
        <v>139</v>
      </c>
      <c r="G14" s="101" t="s">
        <v>139</v>
      </c>
      <c r="H14" s="101" t="s">
        <v>139</v>
      </c>
      <c r="I14" s="101" t="s">
        <v>139</v>
      </c>
      <c r="J14" s="101" t="s">
        <v>139</v>
      </c>
      <c r="K14" s="101">
        <v>131587.29999999999</v>
      </c>
      <c r="L14" s="99">
        <v>0</v>
      </c>
      <c r="M14" s="101">
        <v>59970.1</v>
      </c>
      <c r="N14" s="100">
        <v>26188.32</v>
      </c>
      <c r="O14" s="100">
        <v>10464.6</v>
      </c>
      <c r="P14" s="100">
        <v>16328</v>
      </c>
      <c r="Q14" s="100">
        <v>0</v>
      </c>
      <c r="R14" s="100">
        <v>0</v>
      </c>
      <c r="S14" s="101">
        <v>29019</v>
      </c>
    </row>
    <row r="15" spans="1:20">
      <c r="A15" s="98" t="s">
        <v>271</v>
      </c>
      <c r="B15" s="101" t="s">
        <v>139</v>
      </c>
      <c r="C15" s="101" t="s">
        <v>139</v>
      </c>
      <c r="D15" s="101" t="s">
        <v>139</v>
      </c>
      <c r="E15" s="101" t="s">
        <v>139</v>
      </c>
      <c r="F15" s="101" t="s">
        <v>139</v>
      </c>
      <c r="G15" s="101" t="s">
        <v>139</v>
      </c>
      <c r="H15" s="101" t="s">
        <v>139</v>
      </c>
      <c r="I15" s="101" t="s">
        <v>139</v>
      </c>
      <c r="J15" s="101" t="s">
        <v>139</v>
      </c>
      <c r="K15" s="99">
        <v>0</v>
      </c>
      <c r="L15" s="101">
        <v>174972</v>
      </c>
      <c r="M15" s="100">
        <v>0</v>
      </c>
      <c r="N15" s="100">
        <v>0</v>
      </c>
      <c r="O15" s="100">
        <v>217072</v>
      </c>
      <c r="P15" s="100" t="s">
        <v>272</v>
      </c>
      <c r="Q15" s="100">
        <v>0</v>
      </c>
      <c r="R15" s="100">
        <v>0</v>
      </c>
      <c r="S15" s="100">
        <v>0</v>
      </c>
    </row>
    <row r="16" spans="1:20">
      <c r="A16" s="98" t="s">
        <v>273</v>
      </c>
      <c r="B16" s="101">
        <v>0</v>
      </c>
      <c r="C16" s="101">
        <v>0</v>
      </c>
      <c r="D16" s="101">
        <v>0</v>
      </c>
      <c r="E16" s="101">
        <v>13000</v>
      </c>
      <c r="F16" s="101">
        <v>81000</v>
      </c>
      <c r="G16" s="101">
        <v>207000</v>
      </c>
      <c r="H16" s="101">
        <v>373000</v>
      </c>
      <c r="I16" s="101">
        <v>147000</v>
      </c>
      <c r="J16" s="101">
        <v>92000</v>
      </c>
      <c r="K16" s="101">
        <v>225717.16</v>
      </c>
      <c r="L16" s="101">
        <v>289337.55</v>
      </c>
      <c r="M16" s="101">
        <v>117315.22</v>
      </c>
      <c r="N16" s="100">
        <v>144188.95000000001</v>
      </c>
      <c r="O16" s="100">
        <v>283823.65000000002</v>
      </c>
      <c r="P16" s="100">
        <v>33427</v>
      </c>
      <c r="Q16" s="100">
        <v>311774</v>
      </c>
      <c r="R16" s="100">
        <v>243093</v>
      </c>
      <c r="S16" s="101">
        <v>84817</v>
      </c>
    </row>
    <row r="17" spans="1:19">
      <c r="A17" s="98" t="s">
        <v>274</v>
      </c>
      <c r="B17" s="101" t="s">
        <v>139</v>
      </c>
      <c r="C17" s="101" t="s">
        <v>139</v>
      </c>
      <c r="D17" s="101" t="s">
        <v>139</v>
      </c>
      <c r="E17" s="101" t="s">
        <v>139</v>
      </c>
      <c r="F17" s="101" t="s">
        <v>139</v>
      </c>
      <c r="G17" s="101" t="s">
        <v>139</v>
      </c>
      <c r="H17" s="101" t="s">
        <v>139</v>
      </c>
      <c r="I17" s="101" t="s">
        <v>139</v>
      </c>
      <c r="J17" s="101" t="s">
        <v>139</v>
      </c>
      <c r="K17" s="99">
        <v>0</v>
      </c>
      <c r="L17" s="99">
        <v>0</v>
      </c>
      <c r="M17" s="100">
        <v>0</v>
      </c>
      <c r="N17" s="100">
        <v>0</v>
      </c>
      <c r="O17" s="100">
        <v>10000</v>
      </c>
      <c r="P17" s="100">
        <v>0</v>
      </c>
      <c r="Q17" s="100">
        <v>0</v>
      </c>
      <c r="R17" s="100">
        <v>0</v>
      </c>
      <c r="S17" s="100">
        <v>0</v>
      </c>
    </row>
    <row r="18" spans="1:19">
      <c r="A18" s="98" t="s">
        <v>275</v>
      </c>
      <c r="B18" s="101" t="s">
        <v>139</v>
      </c>
      <c r="C18" s="101" t="s">
        <v>139</v>
      </c>
      <c r="D18" s="101" t="s">
        <v>139</v>
      </c>
      <c r="E18" s="101" t="s">
        <v>139</v>
      </c>
      <c r="F18" s="101" t="s">
        <v>139</v>
      </c>
      <c r="G18" s="101" t="s">
        <v>139</v>
      </c>
      <c r="H18" s="101" t="s">
        <v>139</v>
      </c>
      <c r="I18" s="101" t="s">
        <v>139</v>
      </c>
      <c r="J18" s="101" t="s">
        <v>139</v>
      </c>
      <c r="K18" s="101">
        <v>438094.23</v>
      </c>
      <c r="L18" s="101">
        <v>772646.87</v>
      </c>
      <c r="M18" s="101">
        <v>1235918.74</v>
      </c>
      <c r="N18" s="100">
        <v>949363.05</v>
      </c>
      <c r="O18" s="100">
        <v>1426463.11</v>
      </c>
      <c r="P18" s="100">
        <v>956060</v>
      </c>
      <c r="Q18" s="100">
        <v>1317280</v>
      </c>
      <c r="R18" s="100">
        <v>4844221</v>
      </c>
      <c r="S18" s="101">
        <v>3876139</v>
      </c>
    </row>
    <row r="19" spans="1:19">
      <c r="A19" s="98" t="s">
        <v>276</v>
      </c>
      <c r="B19" s="101" t="s">
        <v>139</v>
      </c>
      <c r="C19" s="101" t="s">
        <v>139</v>
      </c>
      <c r="D19" s="101" t="s">
        <v>139</v>
      </c>
      <c r="E19" s="101" t="s">
        <v>139</v>
      </c>
      <c r="F19" s="101" t="s">
        <v>139</v>
      </c>
      <c r="G19" s="101" t="s">
        <v>139</v>
      </c>
      <c r="H19" s="101" t="s">
        <v>139</v>
      </c>
      <c r="I19" s="101" t="s">
        <v>139</v>
      </c>
      <c r="J19" s="101" t="s">
        <v>139</v>
      </c>
      <c r="K19" s="101">
        <v>136244.76999999999</v>
      </c>
      <c r="L19" s="101">
        <v>136986.45000000001</v>
      </c>
      <c r="M19" s="101">
        <v>246338.8</v>
      </c>
      <c r="N19" s="100">
        <v>27267.1</v>
      </c>
      <c r="O19" s="100">
        <v>8910.06</v>
      </c>
      <c r="P19" s="100">
        <v>115342</v>
      </c>
      <c r="Q19" s="100">
        <v>103321</v>
      </c>
      <c r="R19" s="100">
        <v>47260</v>
      </c>
      <c r="S19" s="101">
        <v>197731</v>
      </c>
    </row>
    <row r="20" spans="1:19">
      <c r="A20" s="98" t="s">
        <v>277</v>
      </c>
      <c r="B20" s="101" t="s">
        <v>139</v>
      </c>
      <c r="C20" s="101" t="s">
        <v>139</v>
      </c>
      <c r="D20" s="101" t="s">
        <v>139</v>
      </c>
      <c r="E20" s="101" t="s">
        <v>139</v>
      </c>
      <c r="F20" s="101" t="s">
        <v>139</v>
      </c>
      <c r="G20" s="101" t="s">
        <v>139</v>
      </c>
      <c r="H20" s="101" t="s">
        <v>139</v>
      </c>
      <c r="I20" s="101" t="s">
        <v>139</v>
      </c>
      <c r="J20" s="101" t="s">
        <v>139</v>
      </c>
      <c r="K20" s="101">
        <v>99710.67</v>
      </c>
      <c r="L20" s="101">
        <v>45090.400000000001</v>
      </c>
      <c r="M20" s="101">
        <v>215211.15</v>
      </c>
      <c r="N20" s="100">
        <v>20924.64</v>
      </c>
      <c r="O20" s="100">
        <v>42802.78</v>
      </c>
      <c r="P20" s="100">
        <v>16769</v>
      </c>
      <c r="Q20" s="100">
        <v>191027</v>
      </c>
      <c r="R20" s="100">
        <v>93845</v>
      </c>
      <c r="S20" s="101">
        <v>31883</v>
      </c>
    </row>
    <row r="21" spans="1:19">
      <c r="A21" s="98" t="s">
        <v>278</v>
      </c>
      <c r="B21" s="101" t="s">
        <v>139</v>
      </c>
      <c r="C21" s="101" t="s">
        <v>139</v>
      </c>
      <c r="D21" s="101" t="s">
        <v>139</v>
      </c>
      <c r="E21" s="101" t="s">
        <v>139</v>
      </c>
      <c r="F21" s="101" t="s">
        <v>139</v>
      </c>
      <c r="G21" s="101" t="s">
        <v>139</v>
      </c>
      <c r="H21" s="101" t="s">
        <v>139</v>
      </c>
      <c r="I21" s="101" t="s">
        <v>139</v>
      </c>
      <c r="J21" s="101" t="s">
        <v>139</v>
      </c>
      <c r="K21" s="99">
        <v>0</v>
      </c>
      <c r="L21" s="99">
        <v>0</v>
      </c>
      <c r="M21" s="100">
        <v>0</v>
      </c>
      <c r="N21" s="100">
        <v>0</v>
      </c>
      <c r="O21" s="100">
        <v>0</v>
      </c>
      <c r="P21" s="100">
        <v>29754</v>
      </c>
      <c r="Q21" s="99">
        <v>0</v>
      </c>
      <c r="R21" s="99">
        <v>0</v>
      </c>
      <c r="S21" s="99">
        <v>0</v>
      </c>
    </row>
    <row r="22" spans="1:19">
      <c r="A22" s="98" t="s">
        <v>279</v>
      </c>
      <c r="B22" s="101" t="s">
        <v>139</v>
      </c>
      <c r="C22" s="101" t="s">
        <v>139</v>
      </c>
      <c r="D22" s="101" t="s">
        <v>139</v>
      </c>
      <c r="E22" s="101" t="s">
        <v>139</v>
      </c>
      <c r="F22" s="101" t="s">
        <v>139</v>
      </c>
      <c r="G22" s="101" t="s">
        <v>139</v>
      </c>
      <c r="H22" s="101" t="s">
        <v>139</v>
      </c>
      <c r="I22" s="101" t="s">
        <v>139</v>
      </c>
      <c r="J22" s="101" t="s">
        <v>139</v>
      </c>
      <c r="K22" s="101">
        <v>320672.68</v>
      </c>
      <c r="L22" s="101">
        <v>408873.22</v>
      </c>
      <c r="M22" s="101">
        <v>679595.16</v>
      </c>
      <c r="N22" s="100">
        <v>632480.72</v>
      </c>
      <c r="O22" s="100">
        <v>441687.97</v>
      </c>
      <c r="P22" s="100">
        <v>753452</v>
      </c>
      <c r="Q22" s="100">
        <v>2421682</v>
      </c>
      <c r="R22" s="100">
        <v>1878130</v>
      </c>
      <c r="S22" s="101">
        <v>3581828</v>
      </c>
    </row>
    <row r="23" spans="1:19">
      <c r="A23" s="98" t="s">
        <v>280</v>
      </c>
      <c r="B23" s="101" t="s">
        <v>139</v>
      </c>
      <c r="C23" s="101" t="s">
        <v>139</v>
      </c>
      <c r="D23" s="101" t="s">
        <v>139</v>
      </c>
      <c r="E23" s="101" t="s">
        <v>139</v>
      </c>
      <c r="F23" s="101" t="s">
        <v>139</v>
      </c>
      <c r="G23" s="101" t="s">
        <v>139</v>
      </c>
      <c r="H23" s="101" t="s">
        <v>139</v>
      </c>
      <c r="I23" s="101" t="s">
        <v>139</v>
      </c>
      <c r="J23" s="101" t="s">
        <v>139</v>
      </c>
      <c r="K23" s="101">
        <v>0</v>
      </c>
      <c r="L23" s="101">
        <v>0</v>
      </c>
      <c r="M23" s="101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61940</v>
      </c>
      <c r="S23" s="100">
        <v>0</v>
      </c>
    </row>
    <row r="24" spans="1:19" ht="23.25">
      <c r="A24" s="98" t="s">
        <v>281</v>
      </c>
      <c r="B24" s="101" t="s">
        <v>139</v>
      </c>
      <c r="C24" s="101" t="s">
        <v>139</v>
      </c>
      <c r="D24" s="101" t="s">
        <v>139</v>
      </c>
      <c r="E24" s="101" t="s">
        <v>139</v>
      </c>
      <c r="F24" s="101" t="s">
        <v>139</v>
      </c>
      <c r="G24" s="101" t="s">
        <v>139</v>
      </c>
      <c r="H24" s="101" t="s">
        <v>139</v>
      </c>
      <c r="I24" s="101" t="s">
        <v>139</v>
      </c>
      <c r="J24" s="101" t="s">
        <v>139</v>
      </c>
      <c r="K24" s="99">
        <v>0</v>
      </c>
      <c r="L24" s="99">
        <v>0</v>
      </c>
      <c r="M24" s="101">
        <v>742.3</v>
      </c>
      <c r="N24" s="100">
        <v>0</v>
      </c>
      <c r="O24" s="100">
        <v>0</v>
      </c>
      <c r="P24" s="99">
        <v>0</v>
      </c>
      <c r="Q24" s="99">
        <v>0</v>
      </c>
      <c r="R24" s="99">
        <v>0</v>
      </c>
      <c r="S24" s="99">
        <v>0</v>
      </c>
    </row>
    <row r="25" spans="1:19">
      <c r="A25" s="98" t="s">
        <v>282</v>
      </c>
      <c r="B25" s="101" t="s">
        <v>139</v>
      </c>
      <c r="C25" s="101" t="s">
        <v>139</v>
      </c>
      <c r="D25" s="101" t="s">
        <v>139</v>
      </c>
      <c r="E25" s="101" t="s">
        <v>139</v>
      </c>
      <c r="F25" s="101" t="s">
        <v>139</v>
      </c>
      <c r="G25" s="101" t="s">
        <v>139</v>
      </c>
      <c r="H25" s="101" t="s">
        <v>139</v>
      </c>
      <c r="I25" s="101" t="s">
        <v>139</v>
      </c>
      <c r="J25" s="101" t="s">
        <v>139</v>
      </c>
      <c r="K25" s="99">
        <v>0</v>
      </c>
      <c r="L25" s="99">
        <v>0</v>
      </c>
      <c r="M25" s="100">
        <v>0</v>
      </c>
      <c r="N25" s="100">
        <v>0</v>
      </c>
      <c r="O25" s="100">
        <v>1299.55</v>
      </c>
      <c r="P25" s="100">
        <v>0</v>
      </c>
      <c r="Q25" s="100">
        <v>284492</v>
      </c>
      <c r="R25" s="100">
        <v>2164334</v>
      </c>
      <c r="S25" s="101">
        <v>2681382</v>
      </c>
    </row>
    <row r="26" spans="1:19">
      <c r="A26" s="98" t="s">
        <v>283</v>
      </c>
      <c r="B26" s="101" t="s">
        <v>139</v>
      </c>
      <c r="C26" s="101" t="s">
        <v>139</v>
      </c>
      <c r="D26" s="101" t="s">
        <v>139</v>
      </c>
      <c r="E26" s="101" t="s">
        <v>139</v>
      </c>
      <c r="F26" s="101" t="s">
        <v>139</v>
      </c>
      <c r="G26" s="101" t="s">
        <v>139</v>
      </c>
      <c r="H26" s="101" t="s">
        <v>139</v>
      </c>
      <c r="I26" s="101" t="s">
        <v>139</v>
      </c>
      <c r="J26" s="101" t="s">
        <v>139</v>
      </c>
      <c r="K26" s="101">
        <v>1586703.69</v>
      </c>
      <c r="L26" s="101">
        <v>1097928.98</v>
      </c>
      <c r="M26" s="101">
        <v>1399302.51</v>
      </c>
      <c r="N26" s="100">
        <v>1646178.5</v>
      </c>
      <c r="O26" s="100">
        <v>2023424.53</v>
      </c>
      <c r="P26" s="100">
        <v>1435873</v>
      </c>
      <c r="Q26" s="100">
        <v>2790403</v>
      </c>
      <c r="R26" s="100">
        <v>3049189</v>
      </c>
      <c r="S26" s="101">
        <v>3114649</v>
      </c>
    </row>
    <row r="27" spans="1:19">
      <c r="A27" s="98" t="s">
        <v>284</v>
      </c>
      <c r="B27" s="101">
        <v>13472000</v>
      </c>
      <c r="C27" s="101">
        <v>20533000</v>
      </c>
      <c r="D27" s="101">
        <v>17419000</v>
      </c>
      <c r="E27" s="101">
        <v>28874000</v>
      </c>
      <c r="F27" s="101">
        <v>34796000</v>
      </c>
      <c r="G27" s="101">
        <v>25358000</v>
      </c>
      <c r="H27" s="101">
        <v>61877000</v>
      </c>
      <c r="I27" s="101">
        <v>105440000</v>
      </c>
      <c r="J27" s="101">
        <v>77370000</v>
      </c>
      <c r="K27" s="101">
        <v>71225390.590000004</v>
      </c>
      <c r="L27" s="101">
        <v>123420514.02000004</v>
      </c>
      <c r="M27" s="101">
        <v>67038936.729999997</v>
      </c>
      <c r="N27" s="100">
        <v>43419658.88000001</v>
      </c>
      <c r="O27" s="100">
        <v>26898574.280000009</v>
      </c>
      <c r="P27" s="100">
        <v>10355830</v>
      </c>
      <c r="Q27" s="100">
        <v>32914732</v>
      </c>
      <c r="R27" s="100">
        <v>57753110</v>
      </c>
      <c r="S27" s="101">
        <v>111147682</v>
      </c>
    </row>
    <row r="28" spans="1:19">
      <c r="A28" s="98" t="s">
        <v>285</v>
      </c>
      <c r="B28" s="101" t="s">
        <v>139</v>
      </c>
      <c r="C28" s="101" t="s">
        <v>139</v>
      </c>
      <c r="D28" s="101" t="s">
        <v>139</v>
      </c>
      <c r="E28" s="101" t="s">
        <v>139</v>
      </c>
      <c r="F28" s="101" t="s">
        <v>139</v>
      </c>
      <c r="G28" s="101" t="s">
        <v>139</v>
      </c>
      <c r="H28" s="101" t="s">
        <v>139</v>
      </c>
      <c r="I28" s="101" t="s">
        <v>139</v>
      </c>
      <c r="J28" s="101" t="s">
        <v>139</v>
      </c>
      <c r="K28" s="101">
        <v>52079.05</v>
      </c>
      <c r="L28" s="101">
        <v>152722.57</v>
      </c>
      <c r="M28" s="101">
        <v>39318.35</v>
      </c>
      <c r="N28" s="100">
        <v>37480.400000000001</v>
      </c>
      <c r="O28" s="100">
        <v>116758.86</v>
      </c>
      <c r="P28" s="100">
        <v>53939</v>
      </c>
      <c r="Q28" s="100">
        <v>8300</v>
      </c>
      <c r="R28" s="100">
        <v>45365</v>
      </c>
      <c r="S28" s="101">
        <v>86801</v>
      </c>
    </row>
    <row r="29" spans="1:19">
      <c r="A29" s="98" t="s">
        <v>286</v>
      </c>
      <c r="B29" s="101" t="s">
        <v>139</v>
      </c>
      <c r="C29" s="101" t="s">
        <v>139</v>
      </c>
      <c r="D29" s="101" t="s">
        <v>139</v>
      </c>
      <c r="E29" s="101" t="s">
        <v>139</v>
      </c>
      <c r="F29" s="101" t="s">
        <v>139</v>
      </c>
      <c r="G29" s="101" t="s">
        <v>139</v>
      </c>
      <c r="H29" s="101" t="s">
        <v>139</v>
      </c>
      <c r="I29" s="101" t="s">
        <v>139</v>
      </c>
      <c r="J29" s="101" t="s">
        <v>139</v>
      </c>
      <c r="K29" s="101"/>
      <c r="L29" s="101"/>
      <c r="M29" s="101"/>
      <c r="N29" s="100"/>
      <c r="O29" s="100"/>
      <c r="P29" s="100"/>
      <c r="Q29" s="100"/>
      <c r="R29" s="100"/>
      <c r="S29" s="101">
        <v>1125</v>
      </c>
    </row>
    <row r="30" spans="1:19">
      <c r="A30" s="98" t="s">
        <v>287</v>
      </c>
      <c r="B30" s="101" t="s">
        <v>139</v>
      </c>
      <c r="C30" s="101" t="s">
        <v>139</v>
      </c>
      <c r="D30" s="101" t="s">
        <v>139</v>
      </c>
      <c r="E30" s="101" t="s">
        <v>139</v>
      </c>
      <c r="F30" s="101" t="s">
        <v>139</v>
      </c>
      <c r="G30" s="101" t="s">
        <v>139</v>
      </c>
      <c r="H30" s="101" t="s">
        <v>139</v>
      </c>
      <c r="I30" s="101" t="s">
        <v>139</v>
      </c>
      <c r="J30" s="101" t="s">
        <v>139</v>
      </c>
      <c r="K30" s="99">
        <v>0</v>
      </c>
      <c r="L30" s="99">
        <v>0</v>
      </c>
      <c r="M30" s="100">
        <v>0</v>
      </c>
      <c r="N30" s="100">
        <v>0</v>
      </c>
      <c r="O30" s="100">
        <v>0</v>
      </c>
      <c r="P30" s="100">
        <v>1087</v>
      </c>
      <c r="Q30" s="100">
        <v>123</v>
      </c>
      <c r="R30" s="100">
        <v>938</v>
      </c>
      <c r="S30" s="100">
        <v>0</v>
      </c>
    </row>
    <row r="31" spans="1:19">
      <c r="A31" s="98" t="s">
        <v>288</v>
      </c>
      <c r="B31" s="101" t="s">
        <v>139</v>
      </c>
      <c r="C31" s="101" t="s">
        <v>139</v>
      </c>
      <c r="D31" s="101" t="s">
        <v>139</v>
      </c>
      <c r="E31" s="101" t="s">
        <v>139</v>
      </c>
      <c r="F31" s="101" t="s">
        <v>139</v>
      </c>
      <c r="G31" s="101" t="s">
        <v>139</v>
      </c>
      <c r="H31" s="101" t="s">
        <v>139</v>
      </c>
      <c r="I31" s="101" t="s">
        <v>139</v>
      </c>
      <c r="J31" s="101" t="s">
        <v>139</v>
      </c>
      <c r="K31" s="99">
        <v>0</v>
      </c>
      <c r="L31" s="99">
        <v>0</v>
      </c>
      <c r="M31" s="101">
        <v>48213.54</v>
      </c>
      <c r="N31" s="100">
        <v>66372.850000000006</v>
      </c>
      <c r="O31" s="100">
        <v>25280.04</v>
      </c>
      <c r="P31" s="100">
        <v>52332</v>
      </c>
      <c r="Q31" s="100">
        <v>20452</v>
      </c>
      <c r="R31" s="100">
        <v>79901</v>
      </c>
      <c r="S31" s="101">
        <v>949185</v>
      </c>
    </row>
    <row r="32" spans="1:19">
      <c r="A32" s="98" t="s">
        <v>289</v>
      </c>
      <c r="B32" s="101" t="s">
        <v>139</v>
      </c>
      <c r="C32" s="101" t="s">
        <v>139</v>
      </c>
      <c r="D32" s="101" t="s">
        <v>139</v>
      </c>
      <c r="E32" s="101" t="s">
        <v>139</v>
      </c>
      <c r="F32" s="101" t="s">
        <v>139</v>
      </c>
      <c r="G32" s="101" t="s">
        <v>139</v>
      </c>
      <c r="H32" s="101" t="s">
        <v>139</v>
      </c>
      <c r="I32" s="101" t="s">
        <v>139</v>
      </c>
      <c r="J32" s="101" t="s">
        <v>139</v>
      </c>
      <c r="K32" s="99">
        <v>0</v>
      </c>
      <c r="L32" s="99">
        <v>0</v>
      </c>
      <c r="M32" s="100">
        <v>0</v>
      </c>
      <c r="N32" s="100">
        <v>28830</v>
      </c>
      <c r="O32" s="100">
        <v>0</v>
      </c>
      <c r="P32" s="99">
        <v>0</v>
      </c>
      <c r="Q32" s="99">
        <v>0</v>
      </c>
      <c r="R32" s="99">
        <v>0</v>
      </c>
      <c r="S32" s="99">
        <v>0</v>
      </c>
    </row>
    <row r="33" spans="1:19">
      <c r="A33" s="98" t="s">
        <v>290</v>
      </c>
      <c r="B33" s="101" t="s">
        <v>139</v>
      </c>
      <c r="C33" s="101" t="s">
        <v>139</v>
      </c>
      <c r="D33" s="101" t="s">
        <v>139</v>
      </c>
      <c r="E33" s="101" t="s">
        <v>139</v>
      </c>
      <c r="F33" s="101" t="s">
        <v>139</v>
      </c>
      <c r="G33" s="101" t="s">
        <v>139</v>
      </c>
      <c r="H33" s="101" t="s">
        <v>139</v>
      </c>
      <c r="I33" s="101" t="s">
        <v>139</v>
      </c>
      <c r="J33" s="101" t="s">
        <v>139</v>
      </c>
      <c r="K33" s="99">
        <v>0</v>
      </c>
      <c r="L33" s="101">
        <v>421.26</v>
      </c>
      <c r="M33" s="101">
        <v>740</v>
      </c>
      <c r="N33" s="100">
        <v>51454.17</v>
      </c>
      <c r="O33" s="100">
        <v>29168.560000000001</v>
      </c>
      <c r="P33" s="100">
        <v>111250</v>
      </c>
      <c r="Q33" s="100">
        <v>10964</v>
      </c>
      <c r="R33" s="100">
        <v>40332</v>
      </c>
      <c r="S33" s="101">
        <v>44752</v>
      </c>
    </row>
    <row r="34" spans="1:19">
      <c r="A34" s="98" t="s">
        <v>291</v>
      </c>
      <c r="B34" s="101" t="s">
        <v>139</v>
      </c>
      <c r="C34" s="101" t="s">
        <v>139</v>
      </c>
      <c r="D34" s="101" t="s">
        <v>139</v>
      </c>
      <c r="E34" s="101" t="s">
        <v>139</v>
      </c>
      <c r="F34" s="101" t="s">
        <v>139</v>
      </c>
      <c r="G34" s="101" t="s">
        <v>139</v>
      </c>
      <c r="H34" s="101" t="s">
        <v>139</v>
      </c>
      <c r="I34" s="101" t="s">
        <v>139</v>
      </c>
      <c r="J34" s="101" t="s">
        <v>139</v>
      </c>
      <c r="K34" s="101">
        <v>1334.96</v>
      </c>
      <c r="L34" s="101">
        <v>6062</v>
      </c>
      <c r="M34" s="101">
        <v>2037</v>
      </c>
      <c r="N34" s="100">
        <v>7650</v>
      </c>
      <c r="O34" s="100">
        <v>302</v>
      </c>
      <c r="P34" s="100">
        <v>17519</v>
      </c>
      <c r="Q34" s="100">
        <v>2371</v>
      </c>
      <c r="R34" s="100">
        <v>943</v>
      </c>
      <c r="S34" s="101">
        <v>697634</v>
      </c>
    </row>
    <row r="35" spans="1:19" ht="23.25">
      <c r="A35" s="98" t="s">
        <v>292</v>
      </c>
      <c r="B35" s="101" t="s">
        <v>139</v>
      </c>
      <c r="C35" s="101" t="s">
        <v>139</v>
      </c>
      <c r="D35" s="101" t="s">
        <v>139</v>
      </c>
      <c r="E35" s="101" t="s">
        <v>139</v>
      </c>
      <c r="F35" s="101" t="s">
        <v>139</v>
      </c>
      <c r="G35" s="101" t="s">
        <v>139</v>
      </c>
      <c r="H35" s="101" t="s">
        <v>139</v>
      </c>
      <c r="I35" s="101" t="s">
        <v>139</v>
      </c>
      <c r="J35" s="101" t="s">
        <v>139</v>
      </c>
      <c r="K35" s="99">
        <v>0</v>
      </c>
      <c r="L35" s="99">
        <v>0</v>
      </c>
      <c r="M35" s="100">
        <v>0</v>
      </c>
      <c r="N35" s="100">
        <v>0</v>
      </c>
      <c r="O35" s="100">
        <v>2200</v>
      </c>
      <c r="P35" s="100">
        <v>4366</v>
      </c>
      <c r="Q35" s="100">
        <v>51695</v>
      </c>
      <c r="R35" s="100">
        <v>0</v>
      </c>
      <c r="S35" s="100">
        <v>0</v>
      </c>
    </row>
    <row r="36" spans="1:19">
      <c r="A36" s="98" t="s">
        <v>293</v>
      </c>
      <c r="B36" s="101" t="s">
        <v>139</v>
      </c>
      <c r="C36" s="101" t="s">
        <v>139</v>
      </c>
      <c r="D36" s="101" t="s">
        <v>139</v>
      </c>
      <c r="E36" s="101" t="s">
        <v>139</v>
      </c>
      <c r="F36" s="101" t="s">
        <v>139</v>
      </c>
      <c r="G36" s="101" t="s">
        <v>139</v>
      </c>
      <c r="H36" s="101" t="s">
        <v>139</v>
      </c>
      <c r="I36" s="101" t="s">
        <v>139</v>
      </c>
      <c r="J36" s="101" t="s">
        <v>139</v>
      </c>
      <c r="K36" s="101">
        <v>45409.35</v>
      </c>
      <c r="L36" s="101">
        <v>465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1">
        <v>4126</v>
      </c>
    </row>
    <row r="37" spans="1:19">
      <c r="A37" s="98" t="s">
        <v>294</v>
      </c>
      <c r="B37" s="101">
        <v>11741000</v>
      </c>
      <c r="C37" s="101">
        <v>6927000</v>
      </c>
      <c r="D37" s="101">
        <v>2809000</v>
      </c>
      <c r="E37" s="101">
        <v>1410000</v>
      </c>
      <c r="F37" s="101">
        <v>746000</v>
      </c>
      <c r="G37" s="101">
        <v>530000</v>
      </c>
      <c r="H37" s="101">
        <v>792000</v>
      </c>
      <c r="I37" s="101">
        <v>2480000</v>
      </c>
      <c r="J37" s="101">
        <v>1783000</v>
      </c>
      <c r="K37" s="101">
        <v>344517.7</v>
      </c>
      <c r="L37" s="101">
        <v>568011.52000000002</v>
      </c>
      <c r="M37" s="101">
        <v>174413.27</v>
      </c>
      <c r="N37" s="100">
        <v>346046.35</v>
      </c>
      <c r="O37" s="100">
        <v>1007592.99</v>
      </c>
      <c r="P37" s="100">
        <v>822377</v>
      </c>
      <c r="Q37" s="100">
        <v>468327</v>
      </c>
      <c r="R37" s="100">
        <v>696207</v>
      </c>
      <c r="S37" s="101">
        <v>814234</v>
      </c>
    </row>
    <row r="38" spans="1:19">
      <c r="A38" s="98" t="s">
        <v>295</v>
      </c>
      <c r="B38" s="101" t="s">
        <v>139</v>
      </c>
      <c r="C38" s="101" t="s">
        <v>139</v>
      </c>
      <c r="D38" s="101" t="s">
        <v>139</v>
      </c>
      <c r="E38" s="101" t="s">
        <v>139</v>
      </c>
      <c r="F38" s="101" t="s">
        <v>139</v>
      </c>
      <c r="G38" s="101" t="s">
        <v>139</v>
      </c>
      <c r="H38" s="101" t="s">
        <v>139</v>
      </c>
      <c r="I38" s="101" t="s">
        <v>139</v>
      </c>
      <c r="J38" s="101" t="s">
        <v>139</v>
      </c>
      <c r="K38" s="99">
        <v>0</v>
      </c>
      <c r="L38" s="99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3446</v>
      </c>
      <c r="R38" s="100">
        <v>0</v>
      </c>
      <c r="S38" s="101">
        <v>51013</v>
      </c>
    </row>
    <row r="39" spans="1:19">
      <c r="A39" s="98" t="s">
        <v>296</v>
      </c>
      <c r="B39" s="101" t="s">
        <v>139</v>
      </c>
      <c r="C39" s="101" t="s">
        <v>139</v>
      </c>
      <c r="D39" s="101" t="s">
        <v>139</v>
      </c>
      <c r="E39" s="101" t="s">
        <v>139</v>
      </c>
      <c r="F39" s="101" t="s">
        <v>139</v>
      </c>
      <c r="G39" s="101" t="s">
        <v>139</v>
      </c>
      <c r="H39" s="101" t="s">
        <v>139</v>
      </c>
      <c r="I39" s="101" t="s">
        <v>139</v>
      </c>
      <c r="J39" s="101" t="s">
        <v>139</v>
      </c>
      <c r="K39" s="105">
        <v>273</v>
      </c>
      <c r="L39" s="99">
        <v>0</v>
      </c>
      <c r="M39" s="101">
        <v>0</v>
      </c>
      <c r="N39" s="101">
        <v>0</v>
      </c>
      <c r="O39" s="101">
        <v>2835</v>
      </c>
      <c r="P39" s="101">
        <v>26479</v>
      </c>
      <c r="Q39" s="100">
        <v>22</v>
      </c>
      <c r="R39" s="101">
        <v>0</v>
      </c>
      <c r="S39" s="101">
        <v>1745</v>
      </c>
    </row>
    <row r="40" spans="1:19">
      <c r="A40" s="98" t="s">
        <v>297</v>
      </c>
      <c r="B40" s="101" t="s">
        <v>139</v>
      </c>
      <c r="C40" s="101" t="s">
        <v>139</v>
      </c>
      <c r="D40" s="101" t="s">
        <v>139</v>
      </c>
      <c r="E40" s="101" t="s">
        <v>139</v>
      </c>
      <c r="F40" s="101" t="s">
        <v>139</v>
      </c>
      <c r="G40" s="101" t="s">
        <v>139</v>
      </c>
      <c r="H40" s="101" t="s">
        <v>139</v>
      </c>
      <c r="I40" s="101" t="s">
        <v>139</v>
      </c>
      <c r="J40" s="101" t="s">
        <v>139</v>
      </c>
      <c r="K40" s="99">
        <v>0</v>
      </c>
      <c r="L40" s="101">
        <v>15550.5</v>
      </c>
      <c r="M40" s="101">
        <v>300</v>
      </c>
      <c r="N40" s="100">
        <v>200</v>
      </c>
      <c r="O40" s="100">
        <v>6307.45</v>
      </c>
      <c r="P40" s="100">
        <v>30895</v>
      </c>
      <c r="Q40" s="100">
        <v>15991</v>
      </c>
      <c r="R40" s="100">
        <v>19653</v>
      </c>
      <c r="S40" s="101">
        <v>11457</v>
      </c>
    </row>
    <row r="41" spans="1:19">
      <c r="A41" s="98" t="s">
        <v>298</v>
      </c>
      <c r="B41" s="101" t="s">
        <v>139</v>
      </c>
      <c r="C41" s="101" t="s">
        <v>139</v>
      </c>
      <c r="D41" s="101" t="s">
        <v>139</v>
      </c>
      <c r="E41" s="101" t="s">
        <v>139</v>
      </c>
      <c r="F41" s="101" t="s">
        <v>139</v>
      </c>
      <c r="G41" s="101" t="s">
        <v>139</v>
      </c>
      <c r="H41" s="101" t="s">
        <v>139</v>
      </c>
      <c r="I41" s="101" t="s">
        <v>139</v>
      </c>
      <c r="J41" s="101" t="s">
        <v>139</v>
      </c>
      <c r="K41" s="99">
        <v>0</v>
      </c>
      <c r="L41" s="99">
        <v>0</v>
      </c>
      <c r="M41" s="101">
        <v>1455</v>
      </c>
      <c r="N41" s="100">
        <v>0</v>
      </c>
      <c r="O41" s="100">
        <v>1290</v>
      </c>
      <c r="P41" s="100">
        <v>0</v>
      </c>
      <c r="Q41" s="100">
        <v>82143</v>
      </c>
      <c r="R41" s="100">
        <v>0</v>
      </c>
      <c r="S41" s="100">
        <v>0</v>
      </c>
    </row>
    <row r="42" spans="1:19">
      <c r="A42" s="98" t="s">
        <v>299</v>
      </c>
      <c r="B42" s="101" t="s">
        <v>139</v>
      </c>
      <c r="C42" s="101" t="s">
        <v>139</v>
      </c>
      <c r="D42" s="101" t="s">
        <v>139</v>
      </c>
      <c r="E42" s="101" t="s">
        <v>139</v>
      </c>
      <c r="F42" s="101" t="s">
        <v>139</v>
      </c>
      <c r="G42" s="101" t="s">
        <v>139</v>
      </c>
      <c r="H42" s="101" t="s">
        <v>139</v>
      </c>
      <c r="I42" s="101" t="s">
        <v>139</v>
      </c>
      <c r="J42" s="101" t="s">
        <v>139</v>
      </c>
      <c r="K42" s="99">
        <v>0</v>
      </c>
      <c r="L42" s="101">
        <v>23267</v>
      </c>
      <c r="M42" s="101">
        <v>1594.3</v>
      </c>
      <c r="N42" s="100">
        <v>215635.54</v>
      </c>
      <c r="O42" s="100">
        <v>704.18</v>
      </c>
      <c r="P42" s="100">
        <v>0</v>
      </c>
      <c r="Q42" s="100">
        <v>0</v>
      </c>
      <c r="R42" s="100">
        <v>0</v>
      </c>
      <c r="S42" s="100">
        <v>0</v>
      </c>
    </row>
    <row r="43" spans="1:19" ht="23.25">
      <c r="A43" s="98" t="s">
        <v>300</v>
      </c>
      <c r="B43" s="101" t="s">
        <v>139</v>
      </c>
      <c r="C43" s="101" t="s">
        <v>139</v>
      </c>
      <c r="D43" s="101" t="s">
        <v>139</v>
      </c>
      <c r="E43" s="101" t="s">
        <v>139</v>
      </c>
      <c r="F43" s="101" t="s">
        <v>139</v>
      </c>
      <c r="G43" s="101" t="s">
        <v>139</v>
      </c>
      <c r="H43" s="101" t="s">
        <v>139</v>
      </c>
      <c r="I43" s="101" t="s">
        <v>139</v>
      </c>
      <c r="J43" s="101" t="s">
        <v>139</v>
      </c>
      <c r="K43" s="99">
        <v>0</v>
      </c>
      <c r="L43" s="99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61274</v>
      </c>
      <c r="R43" s="100">
        <v>0</v>
      </c>
      <c r="S43" s="100">
        <v>0</v>
      </c>
    </row>
    <row r="44" spans="1:19" ht="23.25">
      <c r="A44" s="98" t="s">
        <v>301</v>
      </c>
      <c r="B44" s="101" t="s">
        <v>139</v>
      </c>
      <c r="C44" s="101" t="s">
        <v>139</v>
      </c>
      <c r="D44" s="101" t="s">
        <v>139</v>
      </c>
      <c r="E44" s="101" t="s">
        <v>139</v>
      </c>
      <c r="F44" s="101" t="s">
        <v>139</v>
      </c>
      <c r="G44" s="101" t="s">
        <v>139</v>
      </c>
      <c r="H44" s="101" t="s">
        <v>139</v>
      </c>
      <c r="I44" s="101" t="s">
        <v>139</v>
      </c>
      <c r="J44" s="101" t="s">
        <v>139</v>
      </c>
      <c r="K44" s="101">
        <v>1195772.95</v>
      </c>
      <c r="L44" s="101">
        <v>501050.83</v>
      </c>
      <c r="M44" s="101">
        <v>636178.63</v>
      </c>
      <c r="N44" s="100">
        <v>463018.74</v>
      </c>
      <c r="O44" s="100">
        <v>439421.4</v>
      </c>
      <c r="P44" s="100">
        <v>740568</v>
      </c>
      <c r="Q44" s="100">
        <v>2803809</v>
      </c>
      <c r="R44" s="100">
        <v>7168754</v>
      </c>
      <c r="S44" s="101">
        <v>10551664</v>
      </c>
    </row>
    <row r="45" spans="1:19">
      <c r="A45" s="98" t="s">
        <v>302</v>
      </c>
      <c r="B45" s="101" t="s">
        <v>139</v>
      </c>
      <c r="C45" s="101" t="s">
        <v>139</v>
      </c>
      <c r="D45" s="101" t="s">
        <v>139</v>
      </c>
      <c r="E45" s="101" t="s">
        <v>139</v>
      </c>
      <c r="F45" s="101" t="s">
        <v>139</v>
      </c>
      <c r="G45" s="101" t="s">
        <v>139</v>
      </c>
      <c r="H45" s="101" t="s">
        <v>139</v>
      </c>
      <c r="I45" s="101" t="s">
        <v>139</v>
      </c>
      <c r="J45" s="101" t="s">
        <v>139</v>
      </c>
      <c r="K45" s="99">
        <v>0</v>
      </c>
      <c r="L45" s="101">
        <v>30</v>
      </c>
      <c r="M45" s="101">
        <v>2243.4</v>
      </c>
      <c r="N45" s="100">
        <v>8027.1</v>
      </c>
      <c r="O45" s="100">
        <v>10700</v>
      </c>
      <c r="P45" s="100">
        <v>111876</v>
      </c>
      <c r="Q45" s="100">
        <v>6365</v>
      </c>
      <c r="R45" s="100">
        <v>5783</v>
      </c>
      <c r="S45" s="101">
        <v>62123</v>
      </c>
    </row>
    <row r="46" spans="1:19">
      <c r="A46" s="98" t="s">
        <v>303</v>
      </c>
      <c r="B46" s="101" t="s">
        <v>139</v>
      </c>
      <c r="C46" s="101" t="s">
        <v>139</v>
      </c>
      <c r="D46" s="101" t="s">
        <v>139</v>
      </c>
      <c r="E46" s="101" t="s">
        <v>139</v>
      </c>
      <c r="F46" s="101" t="s">
        <v>139</v>
      </c>
      <c r="G46" s="101" t="s">
        <v>139</v>
      </c>
      <c r="H46" s="101" t="s">
        <v>139</v>
      </c>
      <c r="I46" s="101" t="s">
        <v>139</v>
      </c>
      <c r="J46" s="101" t="s">
        <v>139</v>
      </c>
      <c r="K46" s="99">
        <v>0</v>
      </c>
      <c r="L46" s="101">
        <v>0</v>
      </c>
      <c r="M46" s="101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45</v>
      </c>
      <c r="S46" s="100">
        <v>0</v>
      </c>
    </row>
    <row r="47" spans="1:19">
      <c r="A47" s="98" t="s">
        <v>304</v>
      </c>
      <c r="B47" s="101" t="s">
        <v>139</v>
      </c>
      <c r="C47" s="101" t="s">
        <v>139</v>
      </c>
      <c r="D47" s="101" t="s">
        <v>139</v>
      </c>
      <c r="E47" s="101" t="s">
        <v>139</v>
      </c>
      <c r="F47" s="101" t="s">
        <v>139</v>
      </c>
      <c r="G47" s="101" t="s">
        <v>139</v>
      </c>
      <c r="H47" s="101" t="s">
        <v>139</v>
      </c>
      <c r="I47" s="101" t="s">
        <v>139</v>
      </c>
      <c r="J47" s="101" t="s">
        <v>139</v>
      </c>
      <c r="K47" s="105">
        <v>192</v>
      </c>
      <c r="L47" s="99">
        <v>0</v>
      </c>
      <c r="M47" s="100">
        <v>0</v>
      </c>
      <c r="N47" s="100">
        <v>484</v>
      </c>
      <c r="O47" s="100">
        <v>794.25</v>
      </c>
      <c r="P47" s="100">
        <v>0</v>
      </c>
      <c r="Q47" s="100">
        <v>0</v>
      </c>
      <c r="R47" s="100">
        <v>4000</v>
      </c>
      <c r="S47" s="100">
        <v>0</v>
      </c>
    </row>
    <row r="48" spans="1:19">
      <c r="A48" s="98" t="s">
        <v>305</v>
      </c>
      <c r="B48" s="101">
        <v>11884000</v>
      </c>
      <c r="C48" s="101">
        <v>13388000</v>
      </c>
      <c r="D48" s="101">
        <v>9552000</v>
      </c>
      <c r="E48" s="101">
        <v>24824000</v>
      </c>
      <c r="F48" s="101">
        <v>17795000</v>
      </c>
      <c r="G48" s="101">
        <v>34665000</v>
      </c>
      <c r="H48" s="101">
        <v>34801000</v>
      </c>
      <c r="I48" s="101">
        <v>20643000</v>
      </c>
      <c r="J48" s="101">
        <v>22168000</v>
      </c>
      <c r="K48" s="101">
        <v>17330969.969999999</v>
      </c>
      <c r="L48" s="101">
        <v>5491401.7300000023</v>
      </c>
      <c r="M48" s="101">
        <v>19978643.890000001</v>
      </c>
      <c r="N48" s="100">
        <v>13199660.99</v>
      </c>
      <c r="O48" s="100">
        <v>32725423.579999998</v>
      </c>
      <c r="P48" s="100">
        <v>54230999</v>
      </c>
      <c r="Q48" s="100">
        <v>22537276</v>
      </c>
      <c r="R48" s="100">
        <v>85629763</v>
      </c>
      <c r="S48" s="101">
        <v>24811115</v>
      </c>
    </row>
    <row r="49" spans="1:19">
      <c r="A49" s="98" t="s">
        <v>306</v>
      </c>
      <c r="B49" s="101" t="s">
        <v>139</v>
      </c>
      <c r="C49" s="101" t="s">
        <v>139</v>
      </c>
      <c r="D49" s="101" t="s">
        <v>139</v>
      </c>
      <c r="E49" s="101" t="s">
        <v>139</v>
      </c>
      <c r="F49" s="101" t="s">
        <v>139</v>
      </c>
      <c r="G49" s="101" t="s">
        <v>139</v>
      </c>
      <c r="H49" s="101" t="s">
        <v>139</v>
      </c>
      <c r="I49" s="101" t="s">
        <v>139</v>
      </c>
      <c r="J49" s="101" t="s">
        <v>139</v>
      </c>
      <c r="K49" s="99">
        <v>0</v>
      </c>
      <c r="L49" s="99">
        <v>0</v>
      </c>
      <c r="M49" s="101">
        <v>78160</v>
      </c>
      <c r="N49" s="100">
        <v>0</v>
      </c>
      <c r="O49" s="100">
        <v>0</v>
      </c>
      <c r="P49" s="99">
        <v>0</v>
      </c>
      <c r="Q49" s="99">
        <v>0</v>
      </c>
      <c r="R49" s="99">
        <v>0</v>
      </c>
      <c r="S49" s="99">
        <v>0</v>
      </c>
    </row>
    <row r="50" spans="1:19">
      <c r="A50" s="98" t="s">
        <v>307</v>
      </c>
      <c r="B50" s="101" t="s">
        <v>139</v>
      </c>
      <c r="C50" s="101" t="s">
        <v>139</v>
      </c>
      <c r="D50" s="101" t="s">
        <v>139</v>
      </c>
      <c r="E50" s="101" t="s">
        <v>139</v>
      </c>
      <c r="F50" s="101" t="s">
        <v>139</v>
      </c>
      <c r="G50" s="101" t="s">
        <v>139</v>
      </c>
      <c r="H50" s="101" t="s">
        <v>139</v>
      </c>
      <c r="I50" s="101" t="s">
        <v>139</v>
      </c>
      <c r="J50" s="101" t="s">
        <v>139</v>
      </c>
      <c r="K50" s="101">
        <v>2249037.61</v>
      </c>
      <c r="L50" s="101">
        <v>476035.96</v>
      </c>
      <c r="M50" s="101">
        <v>637752.42000000004</v>
      </c>
      <c r="N50" s="100">
        <v>476744.95</v>
      </c>
      <c r="O50" s="100">
        <v>444577.8</v>
      </c>
      <c r="P50" s="100">
        <v>12813</v>
      </c>
      <c r="Q50" s="100">
        <v>58727</v>
      </c>
      <c r="R50" s="100">
        <v>0</v>
      </c>
      <c r="S50" s="101">
        <v>74515</v>
      </c>
    </row>
    <row r="51" spans="1:19" ht="23.25">
      <c r="A51" s="98" t="s">
        <v>308</v>
      </c>
      <c r="B51" s="101" t="s">
        <v>139</v>
      </c>
      <c r="C51" s="101" t="s">
        <v>139</v>
      </c>
      <c r="D51" s="101" t="s">
        <v>139</v>
      </c>
      <c r="E51" s="101" t="s">
        <v>139</v>
      </c>
      <c r="F51" s="101" t="s">
        <v>139</v>
      </c>
      <c r="G51" s="101" t="s">
        <v>139</v>
      </c>
      <c r="H51" s="101" t="s">
        <v>139</v>
      </c>
      <c r="I51" s="101" t="s">
        <v>139</v>
      </c>
      <c r="J51" s="101" t="s">
        <v>139</v>
      </c>
      <c r="K51" s="99">
        <v>0</v>
      </c>
      <c r="L51" s="99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128</v>
      </c>
      <c r="R51" s="100">
        <v>0</v>
      </c>
      <c r="S51" s="100">
        <v>0</v>
      </c>
    </row>
    <row r="52" spans="1:19">
      <c r="A52" s="98" t="s">
        <v>309</v>
      </c>
      <c r="B52" s="101" t="s">
        <v>139</v>
      </c>
      <c r="C52" s="101" t="s">
        <v>139</v>
      </c>
      <c r="D52" s="101" t="s">
        <v>139</v>
      </c>
      <c r="E52" s="101" t="s">
        <v>139</v>
      </c>
      <c r="F52" s="101" t="s">
        <v>139</v>
      </c>
      <c r="G52" s="101" t="s">
        <v>139</v>
      </c>
      <c r="H52" s="101" t="s">
        <v>139</v>
      </c>
      <c r="I52" s="101" t="s">
        <v>139</v>
      </c>
      <c r="J52" s="101" t="s">
        <v>139</v>
      </c>
      <c r="K52" s="99">
        <v>0</v>
      </c>
      <c r="L52" s="99">
        <v>0</v>
      </c>
      <c r="M52" s="100">
        <v>0</v>
      </c>
      <c r="N52" s="100">
        <v>0</v>
      </c>
      <c r="O52" s="100">
        <v>32600</v>
      </c>
      <c r="P52" s="100">
        <v>0</v>
      </c>
      <c r="Q52" s="100">
        <v>0</v>
      </c>
      <c r="R52" s="100">
        <v>0</v>
      </c>
      <c r="S52" s="100">
        <v>0</v>
      </c>
    </row>
    <row r="53" spans="1:19">
      <c r="A53" s="98" t="s">
        <v>310</v>
      </c>
      <c r="B53" s="101" t="s">
        <v>139</v>
      </c>
      <c r="C53" s="101" t="s">
        <v>139</v>
      </c>
      <c r="D53" s="101" t="s">
        <v>139</v>
      </c>
      <c r="E53" s="101" t="s">
        <v>139</v>
      </c>
      <c r="F53" s="101" t="s">
        <v>139</v>
      </c>
      <c r="G53" s="101" t="s">
        <v>139</v>
      </c>
      <c r="H53" s="101" t="s">
        <v>139</v>
      </c>
      <c r="I53" s="101" t="s">
        <v>139</v>
      </c>
      <c r="J53" s="101" t="s">
        <v>139</v>
      </c>
      <c r="K53" s="99">
        <v>0</v>
      </c>
      <c r="L53" s="101">
        <v>366</v>
      </c>
      <c r="M53" s="100">
        <v>0</v>
      </c>
      <c r="N53" s="100">
        <v>0</v>
      </c>
      <c r="O53" s="100">
        <v>0</v>
      </c>
      <c r="P53" s="99">
        <v>0</v>
      </c>
      <c r="Q53" s="100">
        <v>0</v>
      </c>
      <c r="R53" s="100">
        <v>0</v>
      </c>
      <c r="S53" s="100">
        <v>0</v>
      </c>
    </row>
    <row r="54" spans="1:19">
      <c r="A54" s="98" t="s">
        <v>311</v>
      </c>
      <c r="B54" s="101" t="s">
        <v>139</v>
      </c>
      <c r="C54" s="101" t="s">
        <v>139</v>
      </c>
      <c r="D54" s="101" t="s">
        <v>139</v>
      </c>
      <c r="E54" s="101" t="s">
        <v>139</v>
      </c>
      <c r="F54" s="101" t="s">
        <v>139</v>
      </c>
      <c r="G54" s="101" t="s">
        <v>139</v>
      </c>
      <c r="H54" s="101" t="s">
        <v>139</v>
      </c>
      <c r="I54" s="101" t="s">
        <v>139</v>
      </c>
      <c r="J54" s="101" t="s">
        <v>139</v>
      </c>
      <c r="K54" s="99">
        <v>0</v>
      </c>
      <c r="L54" s="99">
        <v>0</v>
      </c>
      <c r="M54" s="100">
        <v>0</v>
      </c>
      <c r="N54" s="100">
        <v>0</v>
      </c>
      <c r="O54" s="106">
        <v>678.95</v>
      </c>
      <c r="P54" s="106">
        <v>0</v>
      </c>
      <c r="Q54" s="100">
        <v>161</v>
      </c>
      <c r="R54" s="100">
        <v>0</v>
      </c>
      <c r="S54" s="100">
        <v>0</v>
      </c>
    </row>
    <row r="55" spans="1:19">
      <c r="A55" s="98" t="s">
        <v>312</v>
      </c>
      <c r="B55" s="101" t="s">
        <v>139</v>
      </c>
      <c r="C55" s="101" t="s">
        <v>139</v>
      </c>
      <c r="D55" s="101" t="s">
        <v>139</v>
      </c>
      <c r="E55" s="101" t="s">
        <v>139</v>
      </c>
      <c r="F55" s="101" t="s">
        <v>139</v>
      </c>
      <c r="G55" s="101" t="s">
        <v>139</v>
      </c>
      <c r="H55" s="101" t="s">
        <v>139</v>
      </c>
      <c r="I55" s="101" t="s">
        <v>139</v>
      </c>
      <c r="J55" s="101" t="s">
        <v>139</v>
      </c>
      <c r="K55" s="99">
        <v>0</v>
      </c>
      <c r="L55" s="101">
        <v>1806.1</v>
      </c>
      <c r="M55" s="100">
        <v>0</v>
      </c>
      <c r="N55" s="100">
        <v>0</v>
      </c>
      <c r="O55" s="100">
        <v>0</v>
      </c>
      <c r="P55" s="99">
        <v>0</v>
      </c>
      <c r="Q55" s="100">
        <v>0</v>
      </c>
      <c r="R55" s="100">
        <v>0</v>
      </c>
      <c r="S55" s="100">
        <v>0</v>
      </c>
    </row>
    <row r="56" spans="1:19">
      <c r="A56" s="98" t="s">
        <v>313</v>
      </c>
      <c r="B56" s="101" t="s">
        <v>139</v>
      </c>
      <c r="C56" s="101" t="s">
        <v>139</v>
      </c>
      <c r="D56" s="101" t="s">
        <v>139</v>
      </c>
      <c r="E56" s="101" t="s">
        <v>139</v>
      </c>
      <c r="F56" s="101" t="s">
        <v>139</v>
      </c>
      <c r="G56" s="101" t="s">
        <v>139</v>
      </c>
      <c r="H56" s="101" t="s">
        <v>139</v>
      </c>
      <c r="I56" s="101" t="s">
        <v>139</v>
      </c>
      <c r="J56" s="101" t="s">
        <v>139</v>
      </c>
      <c r="K56" s="101">
        <v>950501.67</v>
      </c>
      <c r="L56" s="101">
        <v>199760.27</v>
      </c>
      <c r="M56" s="101">
        <v>276449.2</v>
      </c>
      <c r="N56" s="106">
        <v>784873.87</v>
      </c>
      <c r="O56" s="106">
        <v>1710419.64</v>
      </c>
      <c r="P56" s="100">
        <v>787356</v>
      </c>
      <c r="Q56" s="100">
        <v>1312247</v>
      </c>
      <c r="R56" s="100">
        <v>1016597</v>
      </c>
      <c r="S56" s="101">
        <v>4678241</v>
      </c>
    </row>
    <row r="57" spans="1:19">
      <c r="A57" s="98" t="s">
        <v>314</v>
      </c>
      <c r="B57" s="101" t="s">
        <v>139</v>
      </c>
      <c r="C57" s="101" t="s">
        <v>139</v>
      </c>
      <c r="D57" s="101" t="s">
        <v>139</v>
      </c>
      <c r="E57" s="101" t="s">
        <v>139</v>
      </c>
      <c r="F57" s="101" t="s">
        <v>139</v>
      </c>
      <c r="G57" s="101" t="s">
        <v>139</v>
      </c>
      <c r="H57" s="101" t="s">
        <v>139</v>
      </c>
      <c r="I57" s="101" t="s">
        <v>139</v>
      </c>
      <c r="J57" s="101" t="s">
        <v>139</v>
      </c>
      <c r="K57" s="101">
        <v>99197</v>
      </c>
      <c r="L57" s="101">
        <v>223964.87</v>
      </c>
      <c r="M57" s="101">
        <v>898023.68</v>
      </c>
      <c r="N57" s="100">
        <v>32787.26</v>
      </c>
      <c r="O57" s="100">
        <v>302535.98</v>
      </c>
      <c r="P57" s="100">
        <v>2114793</v>
      </c>
      <c r="Q57" s="100">
        <v>4066299</v>
      </c>
      <c r="R57" s="100">
        <v>9919023</v>
      </c>
      <c r="S57" s="101">
        <v>44617667</v>
      </c>
    </row>
    <row r="58" spans="1:19" ht="34.5">
      <c r="A58" s="98" t="s">
        <v>315</v>
      </c>
      <c r="B58" s="101" t="s">
        <v>139</v>
      </c>
      <c r="C58" s="101" t="s">
        <v>139</v>
      </c>
      <c r="D58" s="101" t="s">
        <v>139</v>
      </c>
      <c r="E58" s="101" t="s">
        <v>139</v>
      </c>
      <c r="F58" s="101" t="s">
        <v>139</v>
      </c>
      <c r="G58" s="101" t="s">
        <v>139</v>
      </c>
      <c r="H58" s="101" t="s">
        <v>139</v>
      </c>
      <c r="I58" s="101" t="s">
        <v>139</v>
      </c>
      <c r="J58" s="101" t="s">
        <v>139</v>
      </c>
      <c r="K58" s="101">
        <v>18930.8</v>
      </c>
      <c r="L58" s="101">
        <v>111038.71</v>
      </c>
      <c r="M58" s="101">
        <v>298500.12</v>
      </c>
      <c r="N58" s="100">
        <v>368651.2</v>
      </c>
      <c r="O58" s="100">
        <v>275928.33</v>
      </c>
      <c r="P58" s="100">
        <v>7251395</v>
      </c>
      <c r="Q58" s="100">
        <v>27848396</v>
      </c>
      <c r="R58" s="100">
        <v>59610848</v>
      </c>
      <c r="S58" s="101">
        <v>187544307</v>
      </c>
    </row>
    <row r="59" spans="1:19">
      <c r="A59" s="98" t="s">
        <v>316</v>
      </c>
      <c r="B59" s="101" t="s">
        <v>139</v>
      </c>
      <c r="C59" s="101" t="s">
        <v>139</v>
      </c>
      <c r="D59" s="101" t="s">
        <v>139</v>
      </c>
      <c r="E59" s="101" t="s">
        <v>139</v>
      </c>
      <c r="F59" s="101" t="s">
        <v>139</v>
      </c>
      <c r="G59" s="101" t="s">
        <v>139</v>
      </c>
      <c r="H59" s="101" t="s">
        <v>139</v>
      </c>
      <c r="I59" s="101" t="s">
        <v>139</v>
      </c>
      <c r="J59" s="101" t="s">
        <v>139</v>
      </c>
      <c r="K59" s="101">
        <v>285.12</v>
      </c>
      <c r="L59" s="99">
        <v>0</v>
      </c>
      <c r="M59" s="101">
        <v>20</v>
      </c>
      <c r="N59" s="100">
        <v>1385</v>
      </c>
      <c r="O59" s="100">
        <v>6220.25</v>
      </c>
      <c r="P59" s="100">
        <v>3402</v>
      </c>
      <c r="Q59" s="100">
        <v>9025</v>
      </c>
      <c r="R59" s="100">
        <v>13205</v>
      </c>
      <c r="S59" s="101">
        <v>59262</v>
      </c>
    </row>
    <row r="60" spans="1:19" ht="23.25">
      <c r="A60" s="98" t="s">
        <v>317</v>
      </c>
      <c r="B60" s="101" t="s">
        <v>139</v>
      </c>
      <c r="C60" s="101" t="s">
        <v>139</v>
      </c>
      <c r="D60" s="101" t="s">
        <v>139</v>
      </c>
      <c r="E60" s="101" t="s">
        <v>139</v>
      </c>
      <c r="F60" s="101" t="s">
        <v>139</v>
      </c>
      <c r="G60" s="101" t="s">
        <v>139</v>
      </c>
      <c r="H60" s="101" t="s">
        <v>139</v>
      </c>
      <c r="I60" s="101" t="s">
        <v>139</v>
      </c>
      <c r="J60" s="101" t="s">
        <v>139</v>
      </c>
      <c r="K60" s="101">
        <v>69988.83</v>
      </c>
      <c r="L60" s="99">
        <v>0</v>
      </c>
      <c r="M60" s="100">
        <v>0</v>
      </c>
      <c r="N60" s="100">
        <v>100</v>
      </c>
      <c r="O60" s="100">
        <v>0</v>
      </c>
      <c r="P60" s="99">
        <v>0</v>
      </c>
      <c r="Q60" s="99">
        <v>0</v>
      </c>
      <c r="R60" s="99">
        <v>0</v>
      </c>
      <c r="S60" s="99">
        <v>0</v>
      </c>
    </row>
    <row r="61" spans="1:19">
      <c r="A61" s="98" t="s">
        <v>318</v>
      </c>
      <c r="B61" s="101" t="s">
        <v>139</v>
      </c>
      <c r="C61" s="101" t="s">
        <v>139</v>
      </c>
      <c r="D61" s="101" t="s">
        <v>139</v>
      </c>
      <c r="E61" s="101" t="s">
        <v>139</v>
      </c>
      <c r="F61" s="101" t="s">
        <v>139</v>
      </c>
      <c r="G61" s="101" t="s">
        <v>139</v>
      </c>
      <c r="H61" s="101" t="s">
        <v>139</v>
      </c>
      <c r="I61" s="101" t="s">
        <v>139</v>
      </c>
      <c r="J61" s="101" t="s">
        <v>139</v>
      </c>
      <c r="K61" s="99">
        <v>0</v>
      </c>
      <c r="L61" s="99">
        <v>0</v>
      </c>
      <c r="M61" s="101">
        <v>53692.5</v>
      </c>
      <c r="N61" s="100">
        <v>0</v>
      </c>
      <c r="O61" s="100">
        <v>0</v>
      </c>
      <c r="P61" s="99">
        <v>0</v>
      </c>
      <c r="Q61" s="99">
        <v>0</v>
      </c>
      <c r="R61" s="99">
        <v>0</v>
      </c>
      <c r="S61" s="99">
        <v>0</v>
      </c>
    </row>
    <row r="62" spans="1:19">
      <c r="A62" s="98" t="s">
        <v>319</v>
      </c>
      <c r="B62" s="101">
        <v>388000</v>
      </c>
      <c r="C62" s="101">
        <v>435000</v>
      </c>
      <c r="D62" s="101">
        <v>1123000</v>
      </c>
      <c r="E62" s="101">
        <v>900000</v>
      </c>
      <c r="F62" s="101">
        <v>564000</v>
      </c>
      <c r="G62" s="101">
        <v>1218000</v>
      </c>
      <c r="H62" s="101">
        <v>770000</v>
      </c>
      <c r="I62" s="101">
        <v>1346000</v>
      </c>
      <c r="J62" s="101">
        <v>1006000</v>
      </c>
      <c r="K62" s="101">
        <v>393947.5</v>
      </c>
      <c r="L62" s="101">
        <v>1026770.28</v>
      </c>
      <c r="M62" s="101">
        <v>1141071.6000000001</v>
      </c>
      <c r="N62" s="100">
        <v>1562532.11</v>
      </c>
      <c r="O62" s="100">
        <v>1276131.57</v>
      </c>
      <c r="P62" s="100">
        <v>1215580</v>
      </c>
      <c r="Q62" s="100">
        <v>2382084</v>
      </c>
      <c r="R62" s="100">
        <v>4146817</v>
      </c>
      <c r="S62" s="101">
        <v>2776489</v>
      </c>
    </row>
    <row r="63" spans="1:19">
      <c r="A63" s="98" t="s">
        <v>320</v>
      </c>
      <c r="B63" s="101" t="s">
        <v>139</v>
      </c>
      <c r="C63" s="101" t="s">
        <v>139</v>
      </c>
      <c r="D63" s="101" t="s">
        <v>139</v>
      </c>
      <c r="E63" s="101" t="s">
        <v>139</v>
      </c>
      <c r="F63" s="101" t="s">
        <v>139</v>
      </c>
      <c r="G63" s="101" t="s">
        <v>139</v>
      </c>
      <c r="H63" s="101" t="s">
        <v>139</v>
      </c>
      <c r="I63" s="101" t="s">
        <v>139</v>
      </c>
      <c r="J63" s="101" t="s">
        <v>139</v>
      </c>
      <c r="K63" s="99">
        <v>0</v>
      </c>
      <c r="L63" s="99">
        <v>0</v>
      </c>
      <c r="M63" s="101">
        <v>12461</v>
      </c>
      <c r="N63" s="100">
        <v>19920.04</v>
      </c>
      <c r="O63" s="100">
        <v>0</v>
      </c>
      <c r="P63" s="99">
        <v>0</v>
      </c>
      <c r="Q63" s="99">
        <v>0</v>
      </c>
      <c r="R63" s="99">
        <v>0</v>
      </c>
      <c r="S63" s="99">
        <v>0</v>
      </c>
    </row>
    <row r="64" spans="1:19">
      <c r="A64" s="98" t="s">
        <v>321</v>
      </c>
      <c r="B64" s="101" t="s">
        <v>139</v>
      </c>
      <c r="C64" s="101" t="s">
        <v>139</v>
      </c>
      <c r="D64" s="101" t="s">
        <v>139</v>
      </c>
      <c r="E64" s="101" t="s">
        <v>139</v>
      </c>
      <c r="F64" s="101" t="s">
        <v>139</v>
      </c>
      <c r="G64" s="101" t="s">
        <v>139</v>
      </c>
      <c r="H64" s="101" t="s">
        <v>139</v>
      </c>
      <c r="I64" s="101" t="s">
        <v>139</v>
      </c>
      <c r="J64" s="101" t="s">
        <v>139</v>
      </c>
      <c r="K64" s="101">
        <v>30124.5</v>
      </c>
      <c r="L64" s="99">
        <v>0</v>
      </c>
      <c r="M64" s="100">
        <v>0</v>
      </c>
      <c r="N64" s="100">
        <v>15805</v>
      </c>
      <c r="O64" s="100">
        <v>0</v>
      </c>
      <c r="P64" s="99">
        <v>0</v>
      </c>
      <c r="Q64" s="99">
        <v>0</v>
      </c>
      <c r="R64" s="99">
        <v>0</v>
      </c>
      <c r="S64" s="99">
        <v>0</v>
      </c>
    </row>
    <row r="65" spans="1:19" ht="23.25">
      <c r="A65" s="98" t="s">
        <v>322</v>
      </c>
      <c r="B65" s="101" t="s">
        <v>139</v>
      </c>
      <c r="C65" s="101" t="s">
        <v>139</v>
      </c>
      <c r="D65" s="101" t="s">
        <v>139</v>
      </c>
      <c r="E65" s="101" t="s">
        <v>139</v>
      </c>
      <c r="F65" s="101" t="s">
        <v>139</v>
      </c>
      <c r="G65" s="101" t="s">
        <v>139</v>
      </c>
      <c r="H65" s="101" t="s">
        <v>139</v>
      </c>
      <c r="I65" s="101" t="s">
        <v>139</v>
      </c>
      <c r="J65" s="101" t="s">
        <v>139</v>
      </c>
      <c r="K65" s="101">
        <v>281</v>
      </c>
      <c r="L65" s="101">
        <v>16640</v>
      </c>
      <c r="M65" s="101">
        <v>29869672.780000001</v>
      </c>
      <c r="N65" s="100">
        <v>27805081.870000001</v>
      </c>
      <c r="O65" s="100">
        <v>55823367.93</v>
      </c>
      <c r="P65" s="100">
        <v>84216764</v>
      </c>
      <c r="Q65" s="100">
        <v>71434066</v>
      </c>
      <c r="R65" s="100">
        <v>181253579</v>
      </c>
      <c r="S65" s="101">
        <v>134984207</v>
      </c>
    </row>
    <row r="66" spans="1:19" ht="45.75">
      <c r="A66" s="98" t="s">
        <v>323</v>
      </c>
      <c r="B66" s="101">
        <v>33984000</v>
      </c>
      <c r="C66" s="101">
        <v>29706000</v>
      </c>
      <c r="D66" s="101">
        <v>25285000</v>
      </c>
      <c r="E66" s="101">
        <v>18866000</v>
      </c>
      <c r="F66" s="101">
        <v>27787000</v>
      </c>
      <c r="G66" s="101">
        <v>36383000</v>
      </c>
      <c r="H66" s="101">
        <v>31572000</v>
      </c>
      <c r="I66" s="101">
        <v>43604000</v>
      </c>
      <c r="J66" s="101">
        <v>23491000</v>
      </c>
      <c r="K66" s="101">
        <v>18210551.489999998</v>
      </c>
      <c r="L66" s="101">
        <v>38520094.670000002</v>
      </c>
      <c r="M66" s="100">
        <v>0</v>
      </c>
      <c r="N66" s="100">
        <v>2794</v>
      </c>
      <c r="O66" s="100">
        <v>0</v>
      </c>
      <c r="P66" s="100">
        <v>0</v>
      </c>
      <c r="Q66" s="100">
        <v>0</v>
      </c>
      <c r="R66" s="100">
        <v>0</v>
      </c>
      <c r="S66" s="101">
        <v>820146</v>
      </c>
    </row>
    <row r="67" spans="1:19">
      <c r="A67" s="98" t="s">
        <v>324</v>
      </c>
      <c r="B67" s="101" t="s">
        <v>139</v>
      </c>
      <c r="C67" s="101" t="s">
        <v>139</v>
      </c>
      <c r="D67" s="101" t="s">
        <v>139</v>
      </c>
      <c r="E67" s="101" t="s">
        <v>139</v>
      </c>
      <c r="F67" s="101" t="s">
        <v>139</v>
      </c>
      <c r="G67" s="101" t="s">
        <v>139</v>
      </c>
      <c r="H67" s="101" t="s">
        <v>139</v>
      </c>
      <c r="I67" s="101" t="s">
        <v>139</v>
      </c>
      <c r="J67" s="101" t="s">
        <v>139</v>
      </c>
      <c r="K67" s="99">
        <v>0</v>
      </c>
      <c r="L67" s="101">
        <v>45000</v>
      </c>
      <c r="M67" s="100">
        <v>0</v>
      </c>
      <c r="N67" s="100">
        <v>19955.75</v>
      </c>
      <c r="O67" s="100">
        <v>10</v>
      </c>
      <c r="P67" s="100">
        <v>23135</v>
      </c>
      <c r="Q67" s="100">
        <v>0</v>
      </c>
      <c r="R67" s="100">
        <v>0</v>
      </c>
      <c r="S67" s="100">
        <v>0</v>
      </c>
    </row>
    <row r="68" spans="1:19">
      <c r="A68" s="98" t="s">
        <v>325</v>
      </c>
      <c r="B68" s="101">
        <v>145000</v>
      </c>
      <c r="C68" s="101">
        <v>2044000</v>
      </c>
      <c r="D68" s="101">
        <v>3722000</v>
      </c>
      <c r="E68" s="101">
        <v>1359000</v>
      </c>
      <c r="F68" s="101">
        <v>444000</v>
      </c>
      <c r="G68" s="101">
        <v>1218000</v>
      </c>
      <c r="H68" s="101">
        <v>1989000</v>
      </c>
      <c r="I68" s="101">
        <v>3324000</v>
      </c>
      <c r="J68" s="101">
        <v>3698000</v>
      </c>
      <c r="K68" s="101">
        <v>1917388.24</v>
      </c>
      <c r="L68" s="101">
        <v>1098171.95</v>
      </c>
      <c r="M68" s="101">
        <v>2474629.7599999998</v>
      </c>
      <c r="N68" s="100">
        <v>3247400.2</v>
      </c>
      <c r="O68" s="100">
        <v>4405957.33</v>
      </c>
      <c r="P68" s="100">
        <v>2908821</v>
      </c>
      <c r="Q68" s="100">
        <v>4236988</v>
      </c>
      <c r="R68" s="100">
        <v>11569513</v>
      </c>
      <c r="S68" s="101">
        <v>17761378</v>
      </c>
    </row>
    <row r="69" spans="1:19">
      <c r="A69" s="98" t="s">
        <v>326</v>
      </c>
      <c r="B69" s="101" t="s">
        <v>139</v>
      </c>
      <c r="C69" s="101" t="s">
        <v>139</v>
      </c>
      <c r="D69" s="101" t="s">
        <v>139</v>
      </c>
      <c r="E69" s="101" t="s">
        <v>139</v>
      </c>
      <c r="F69" s="101" t="s">
        <v>139</v>
      </c>
      <c r="G69" s="101" t="s">
        <v>139</v>
      </c>
      <c r="H69" s="101" t="s">
        <v>139</v>
      </c>
      <c r="I69" s="101" t="s">
        <v>139</v>
      </c>
      <c r="J69" s="101" t="s">
        <v>139</v>
      </c>
      <c r="K69" s="99">
        <v>0</v>
      </c>
      <c r="L69" s="99">
        <v>0</v>
      </c>
      <c r="M69" s="101">
        <v>111463.2</v>
      </c>
      <c r="N69" s="100">
        <v>0</v>
      </c>
      <c r="O69" s="100">
        <v>11651</v>
      </c>
      <c r="P69" s="100">
        <v>0</v>
      </c>
      <c r="Q69" s="100">
        <v>12054</v>
      </c>
      <c r="R69" s="100">
        <v>21095</v>
      </c>
      <c r="S69" s="100">
        <v>0</v>
      </c>
    </row>
    <row r="70" spans="1:19">
      <c r="A70" s="98" t="s">
        <v>327</v>
      </c>
      <c r="B70" s="101" t="s">
        <v>139</v>
      </c>
      <c r="C70" s="101" t="s">
        <v>139</v>
      </c>
      <c r="D70" s="101" t="s">
        <v>139</v>
      </c>
      <c r="E70" s="101" t="s">
        <v>139</v>
      </c>
      <c r="F70" s="101" t="s">
        <v>139</v>
      </c>
      <c r="G70" s="101" t="s">
        <v>139</v>
      </c>
      <c r="H70" s="101" t="s">
        <v>139</v>
      </c>
      <c r="I70" s="101" t="s">
        <v>139</v>
      </c>
      <c r="J70" s="101" t="s">
        <v>139</v>
      </c>
      <c r="K70" s="101">
        <v>3928258.29</v>
      </c>
      <c r="L70" s="101">
        <v>9507050.7600000016</v>
      </c>
      <c r="M70" s="101">
        <v>10759403.630000001</v>
      </c>
      <c r="N70" s="100">
        <v>9009760.3699999992</v>
      </c>
      <c r="O70" s="100">
        <v>8836285.4399999995</v>
      </c>
      <c r="P70" s="100">
        <v>14017223</v>
      </c>
      <c r="Q70" s="100">
        <v>10155981</v>
      </c>
      <c r="R70" s="100">
        <v>12299714</v>
      </c>
      <c r="S70" s="101">
        <v>34149860</v>
      </c>
    </row>
    <row r="71" spans="1:19">
      <c r="A71" s="98" t="s">
        <v>328</v>
      </c>
      <c r="B71" s="101" t="s">
        <v>139</v>
      </c>
      <c r="C71" s="101" t="s">
        <v>139</v>
      </c>
      <c r="D71" s="101" t="s">
        <v>139</v>
      </c>
      <c r="E71" s="101" t="s">
        <v>139</v>
      </c>
      <c r="F71" s="101" t="s">
        <v>139</v>
      </c>
      <c r="G71" s="101" t="s">
        <v>139</v>
      </c>
      <c r="H71" s="101" t="s">
        <v>139</v>
      </c>
      <c r="I71" s="101" t="s">
        <v>139</v>
      </c>
      <c r="J71" s="101" t="s">
        <v>139</v>
      </c>
      <c r="K71" s="101">
        <v>1494346.78</v>
      </c>
      <c r="L71" s="101">
        <v>1849562.99</v>
      </c>
      <c r="M71" s="101">
        <v>1384830.1</v>
      </c>
      <c r="N71" s="101">
        <v>1831143.88</v>
      </c>
      <c r="O71" s="101">
        <v>1484778.48</v>
      </c>
      <c r="P71" s="100">
        <v>1245131</v>
      </c>
      <c r="Q71" s="100">
        <v>1528650</v>
      </c>
      <c r="R71" s="100">
        <v>1447946</v>
      </c>
      <c r="S71" s="101">
        <v>4134067</v>
      </c>
    </row>
    <row r="72" spans="1:19">
      <c r="A72" s="98" t="s">
        <v>329</v>
      </c>
      <c r="B72" s="101" t="s">
        <v>139</v>
      </c>
      <c r="C72" s="101" t="s">
        <v>139</v>
      </c>
      <c r="D72" s="101" t="s">
        <v>139</v>
      </c>
      <c r="E72" s="101" t="s">
        <v>139</v>
      </c>
      <c r="F72" s="101" t="s">
        <v>139</v>
      </c>
      <c r="G72" s="101" t="s">
        <v>139</v>
      </c>
      <c r="H72" s="101" t="s">
        <v>139</v>
      </c>
      <c r="I72" s="101" t="s">
        <v>139</v>
      </c>
      <c r="J72" s="101" t="s">
        <v>139</v>
      </c>
      <c r="K72" s="101"/>
      <c r="L72" s="101"/>
      <c r="M72" s="101"/>
      <c r="N72" s="101"/>
      <c r="O72" s="101"/>
      <c r="P72" s="100"/>
      <c r="Q72" s="100"/>
      <c r="R72" s="100"/>
      <c r="S72" s="101">
        <v>7036</v>
      </c>
    </row>
    <row r="73" spans="1:19">
      <c r="A73" s="98" t="s">
        <v>330</v>
      </c>
      <c r="B73" s="101" t="s">
        <v>139</v>
      </c>
      <c r="C73" s="101" t="s">
        <v>139</v>
      </c>
      <c r="D73" s="101" t="s">
        <v>139</v>
      </c>
      <c r="E73" s="101" t="s">
        <v>139</v>
      </c>
      <c r="F73" s="101" t="s">
        <v>139</v>
      </c>
      <c r="G73" s="101" t="s">
        <v>139</v>
      </c>
      <c r="H73" s="101" t="s">
        <v>139</v>
      </c>
      <c r="I73" s="101" t="s">
        <v>139</v>
      </c>
      <c r="J73" s="101" t="s">
        <v>139</v>
      </c>
      <c r="K73" s="101">
        <v>206161.84</v>
      </c>
      <c r="L73" s="101">
        <v>160949.39000000001</v>
      </c>
      <c r="M73" s="101">
        <v>211872.75</v>
      </c>
      <c r="N73" s="100">
        <v>256692.92</v>
      </c>
      <c r="O73" s="100">
        <v>125736.16</v>
      </c>
      <c r="P73" s="100">
        <v>387968</v>
      </c>
      <c r="Q73" s="100">
        <v>390425</v>
      </c>
      <c r="R73" s="100">
        <v>19757</v>
      </c>
      <c r="S73" s="101">
        <v>307552</v>
      </c>
    </row>
    <row r="74" spans="1:19">
      <c r="A74" s="98" t="s">
        <v>331</v>
      </c>
      <c r="B74" s="101" t="s">
        <v>139</v>
      </c>
      <c r="C74" s="101" t="s">
        <v>139</v>
      </c>
      <c r="D74" s="101" t="s">
        <v>139</v>
      </c>
      <c r="E74" s="101" t="s">
        <v>139</v>
      </c>
      <c r="F74" s="101" t="s">
        <v>139</v>
      </c>
      <c r="G74" s="101" t="s">
        <v>139</v>
      </c>
      <c r="H74" s="101" t="s">
        <v>139</v>
      </c>
      <c r="I74" s="101" t="s">
        <v>139</v>
      </c>
      <c r="J74" s="101" t="s">
        <v>139</v>
      </c>
      <c r="K74" s="101">
        <v>481427.06</v>
      </c>
      <c r="L74" s="101">
        <v>685799.78</v>
      </c>
      <c r="M74" s="101">
        <v>710113.85</v>
      </c>
      <c r="N74" s="100">
        <v>573722.32999999996</v>
      </c>
      <c r="O74" s="100">
        <v>483025.37</v>
      </c>
      <c r="P74" s="100">
        <v>386234</v>
      </c>
      <c r="Q74" s="100">
        <v>383364</v>
      </c>
      <c r="R74" s="100">
        <v>366665</v>
      </c>
      <c r="S74" s="101">
        <v>2917288</v>
      </c>
    </row>
    <row r="75" spans="1:19">
      <c r="A75" s="98" t="s">
        <v>332</v>
      </c>
      <c r="B75" s="101" t="s">
        <v>139</v>
      </c>
      <c r="C75" s="101" t="s">
        <v>139</v>
      </c>
      <c r="D75" s="101" t="s">
        <v>139</v>
      </c>
      <c r="E75" s="101" t="s">
        <v>139</v>
      </c>
      <c r="F75" s="101" t="s">
        <v>139</v>
      </c>
      <c r="G75" s="101" t="s">
        <v>139</v>
      </c>
      <c r="H75" s="101" t="s">
        <v>139</v>
      </c>
      <c r="I75" s="101" t="s">
        <v>139</v>
      </c>
      <c r="J75" s="101" t="s">
        <v>139</v>
      </c>
      <c r="K75" s="101">
        <v>94919.33</v>
      </c>
      <c r="L75" s="101">
        <v>58670.78</v>
      </c>
      <c r="M75" s="101">
        <v>66763.649999999994</v>
      </c>
      <c r="N75" s="100">
        <v>404106</v>
      </c>
      <c r="O75" s="100">
        <v>568224.46</v>
      </c>
      <c r="P75" s="100">
        <v>940730</v>
      </c>
      <c r="Q75" s="100">
        <v>3789729</v>
      </c>
      <c r="R75" s="100">
        <v>866628</v>
      </c>
      <c r="S75" s="101">
        <v>3412429</v>
      </c>
    </row>
    <row r="76" spans="1:19">
      <c r="A76" s="98" t="s">
        <v>333</v>
      </c>
      <c r="B76" s="101" t="s">
        <v>139</v>
      </c>
      <c r="C76" s="101" t="s">
        <v>139</v>
      </c>
      <c r="D76" s="101" t="s">
        <v>139</v>
      </c>
      <c r="E76" s="101" t="s">
        <v>139</v>
      </c>
      <c r="F76" s="101" t="s">
        <v>139</v>
      </c>
      <c r="G76" s="101" t="s">
        <v>139</v>
      </c>
      <c r="H76" s="101" t="s">
        <v>139</v>
      </c>
      <c r="I76" s="101" t="s">
        <v>139</v>
      </c>
      <c r="J76" s="101" t="s">
        <v>139</v>
      </c>
      <c r="K76" s="99">
        <v>0</v>
      </c>
      <c r="L76" s="101">
        <v>3099</v>
      </c>
      <c r="M76" s="100">
        <v>0</v>
      </c>
      <c r="N76" s="100">
        <v>3000</v>
      </c>
      <c r="O76" s="100">
        <v>1995.5</v>
      </c>
      <c r="P76" s="100">
        <v>0</v>
      </c>
      <c r="Q76" s="100">
        <v>27180</v>
      </c>
      <c r="R76" s="100">
        <v>26060</v>
      </c>
      <c r="S76" s="101">
        <v>135078</v>
      </c>
    </row>
    <row r="77" spans="1:19">
      <c r="A77" s="98" t="s">
        <v>334</v>
      </c>
      <c r="B77" s="101">
        <v>95000</v>
      </c>
      <c r="C77" s="101">
        <v>53000</v>
      </c>
      <c r="D77" s="101">
        <v>3000</v>
      </c>
      <c r="E77" s="101">
        <v>124000</v>
      </c>
      <c r="F77" s="101">
        <v>135000</v>
      </c>
      <c r="G77" s="101">
        <v>254000</v>
      </c>
      <c r="H77" s="101">
        <v>667000</v>
      </c>
      <c r="I77" s="101">
        <v>383000</v>
      </c>
      <c r="J77" s="101">
        <v>575000</v>
      </c>
      <c r="K77" s="101">
        <v>554325.22</v>
      </c>
      <c r="L77" s="101">
        <v>1361767.52</v>
      </c>
      <c r="M77" s="101">
        <v>723184.43</v>
      </c>
      <c r="N77" s="100">
        <v>901665.81</v>
      </c>
      <c r="O77" s="100">
        <v>1915130.45</v>
      </c>
      <c r="P77" s="100">
        <v>513954</v>
      </c>
      <c r="Q77" s="100">
        <v>1870978</v>
      </c>
      <c r="R77" s="100">
        <v>1125227</v>
      </c>
      <c r="S77" s="101">
        <v>1281145</v>
      </c>
    </row>
    <row r="78" spans="1:19" ht="23.25">
      <c r="A78" s="98" t="s">
        <v>335</v>
      </c>
      <c r="B78" s="101" t="s">
        <v>139</v>
      </c>
      <c r="C78" s="101" t="s">
        <v>139</v>
      </c>
      <c r="D78" s="101" t="s">
        <v>139</v>
      </c>
      <c r="E78" s="101" t="s">
        <v>139</v>
      </c>
      <c r="F78" s="101" t="s">
        <v>139</v>
      </c>
      <c r="G78" s="101" t="s">
        <v>139</v>
      </c>
      <c r="H78" s="101" t="s">
        <v>139</v>
      </c>
      <c r="I78" s="101" t="s">
        <v>139</v>
      </c>
      <c r="J78" s="101" t="s">
        <v>139</v>
      </c>
      <c r="K78" s="101">
        <v>25410</v>
      </c>
      <c r="L78" s="99">
        <v>0</v>
      </c>
      <c r="M78" s="101">
        <v>27625.1</v>
      </c>
      <c r="N78" s="100">
        <v>33125.01</v>
      </c>
      <c r="O78" s="100">
        <v>4180.5</v>
      </c>
      <c r="P78" s="100">
        <v>8505</v>
      </c>
      <c r="Q78" s="100">
        <v>67779</v>
      </c>
      <c r="R78" s="100">
        <v>19856</v>
      </c>
      <c r="S78" s="101">
        <v>618400</v>
      </c>
    </row>
    <row r="79" spans="1:19">
      <c r="A79" s="98" t="s">
        <v>336</v>
      </c>
      <c r="B79" s="101" t="s">
        <v>139</v>
      </c>
      <c r="C79" s="101" t="s">
        <v>139</v>
      </c>
      <c r="D79" s="101" t="s">
        <v>139</v>
      </c>
      <c r="E79" s="101" t="s">
        <v>139</v>
      </c>
      <c r="F79" s="101" t="s">
        <v>139</v>
      </c>
      <c r="G79" s="101" t="s">
        <v>139</v>
      </c>
      <c r="H79" s="101" t="s">
        <v>139</v>
      </c>
      <c r="I79" s="101" t="s">
        <v>139</v>
      </c>
      <c r="J79" s="101" t="s">
        <v>139</v>
      </c>
      <c r="K79" s="101">
        <v>209</v>
      </c>
      <c r="L79" s="99">
        <v>0</v>
      </c>
      <c r="M79" s="100">
        <v>0</v>
      </c>
      <c r="N79" s="100">
        <v>0</v>
      </c>
      <c r="O79" s="100">
        <v>1380.8</v>
      </c>
      <c r="P79" s="100">
        <v>0</v>
      </c>
      <c r="Q79" s="100">
        <v>220</v>
      </c>
      <c r="R79" s="100">
        <v>0</v>
      </c>
      <c r="S79" s="100">
        <v>0</v>
      </c>
    </row>
    <row r="80" spans="1:19">
      <c r="A80" s="98" t="s">
        <v>337</v>
      </c>
      <c r="B80" s="101" t="s">
        <v>139</v>
      </c>
      <c r="C80" s="101" t="s">
        <v>139</v>
      </c>
      <c r="D80" s="101" t="s">
        <v>139</v>
      </c>
      <c r="E80" s="101" t="s">
        <v>139</v>
      </c>
      <c r="F80" s="101" t="s">
        <v>139</v>
      </c>
      <c r="G80" s="101" t="s">
        <v>139</v>
      </c>
      <c r="H80" s="101" t="s">
        <v>139</v>
      </c>
      <c r="I80" s="101" t="s">
        <v>139</v>
      </c>
      <c r="J80" s="101" t="s">
        <v>139</v>
      </c>
      <c r="K80" s="99">
        <v>0</v>
      </c>
      <c r="L80" s="99">
        <v>0</v>
      </c>
      <c r="M80" s="101">
        <v>1085.1199999999999</v>
      </c>
      <c r="N80" s="100">
        <v>0</v>
      </c>
      <c r="O80" s="100">
        <v>0</v>
      </c>
      <c r="P80" s="99">
        <v>0</v>
      </c>
      <c r="Q80" s="99">
        <v>0</v>
      </c>
      <c r="R80" s="100">
        <v>0</v>
      </c>
      <c r="S80" s="100">
        <v>0</v>
      </c>
    </row>
    <row r="81" spans="1:19">
      <c r="A81" s="98" t="s">
        <v>338</v>
      </c>
      <c r="B81" s="101" t="s">
        <v>139</v>
      </c>
      <c r="C81" s="101" t="s">
        <v>139</v>
      </c>
      <c r="D81" s="101" t="s">
        <v>139</v>
      </c>
      <c r="E81" s="101" t="s">
        <v>139</v>
      </c>
      <c r="F81" s="101" t="s">
        <v>139</v>
      </c>
      <c r="G81" s="101" t="s">
        <v>139</v>
      </c>
      <c r="H81" s="101" t="s">
        <v>139</v>
      </c>
      <c r="I81" s="101" t="s">
        <v>139</v>
      </c>
      <c r="J81" s="101" t="s">
        <v>139</v>
      </c>
      <c r="K81" s="99">
        <v>0</v>
      </c>
      <c r="L81" s="99">
        <v>0</v>
      </c>
      <c r="M81" s="100">
        <v>0</v>
      </c>
      <c r="N81" s="100">
        <v>0</v>
      </c>
      <c r="O81" s="100">
        <v>0</v>
      </c>
      <c r="P81" s="99">
        <v>0</v>
      </c>
      <c r="Q81" s="100">
        <v>109200</v>
      </c>
      <c r="R81" s="99">
        <v>9197</v>
      </c>
      <c r="S81" s="99">
        <v>0</v>
      </c>
    </row>
    <row r="82" spans="1:19">
      <c r="A82" s="98" t="s">
        <v>339</v>
      </c>
      <c r="B82" s="101">
        <v>15865000</v>
      </c>
      <c r="C82" s="101">
        <v>11071000</v>
      </c>
      <c r="D82" s="101">
        <v>6743000</v>
      </c>
      <c r="E82" s="101">
        <v>12107000</v>
      </c>
      <c r="F82" s="101">
        <v>12329000</v>
      </c>
      <c r="G82" s="101">
        <v>12330000</v>
      </c>
      <c r="H82" s="101">
        <v>12808000</v>
      </c>
      <c r="I82" s="101">
        <v>12706000</v>
      </c>
      <c r="J82" s="101">
        <v>12771000</v>
      </c>
      <c r="K82" s="101">
        <v>9669968.5200000014</v>
      </c>
      <c r="L82" s="101">
        <v>8371886.2400000002</v>
      </c>
      <c r="M82" s="101">
        <v>13948934.52</v>
      </c>
      <c r="N82" s="100">
        <v>12677742.23</v>
      </c>
      <c r="O82" s="100">
        <v>21530260.100000001</v>
      </c>
      <c r="P82" s="100">
        <v>16013598</v>
      </c>
      <c r="Q82" s="100">
        <v>22260249</v>
      </c>
      <c r="R82" s="100">
        <v>36895939</v>
      </c>
      <c r="S82" s="101">
        <v>82359811</v>
      </c>
    </row>
    <row r="83" spans="1:19" ht="23.25">
      <c r="A83" s="98" t="s">
        <v>340</v>
      </c>
      <c r="B83" s="101">
        <v>431837000</v>
      </c>
      <c r="C83" s="101">
        <v>368881000</v>
      </c>
      <c r="D83" s="101">
        <v>303126000</v>
      </c>
      <c r="E83" s="101">
        <v>242919000</v>
      </c>
      <c r="F83" s="101">
        <v>334248000</v>
      </c>
      <c r="G83" s="101">
        <v>370392000</v>
      </c>
      <c r="H83" s="101">
        <v>419245000</v>
      </c>
      <c r="I83" s="101">
        <v>476699000</v>
      </c>
      <c r="J83" s="101">
        <v>354883000</v>
      </c>
      <c r="K83" s="101">
        <v>266108536</v>
      </c>
      <c r="L83" s="103">
        <v>297448169</v>
      </c>
      <c r="M83" s="101">
        <v>246256160</v>
      </c>
      <c r="N83" s="100">
        <v>355829783.75999999</v>
      </c>
      <c r="O83" s="100">
        <v>335547358.38</v>
      </c>
      <c r="P83" s="100">
        <v>299870278</v>
      </c>
      <c r="Q83" s="100">
        <v>349197169</v>
      </c>
      <c r="R83" s="100">
        <v>494911046</v>
      </c>
      <c r="S83" s="101">
        <v>596228147</v>
      </c>
    </row>
    <row r="84" spans="1:19">
      <c r="A84" s="98" t="s">
        <v>341</v>
      </c>
      <c r="B84" s="101" t="s">
        <v>139</v>
      </c>
      <c r="C84" s="101" t="s">
        <v>139</v>
      </c>
      <c r="D84" s="101" t="s">
        <v>139</v>
      </c>
      <c r="E84" s="101" t="s">
        <v>139</v>
      </c>
      <c r="F84" s="101" t="s">
        <v>139</v>
      </c>
      <c r="G84" s="101" t="s">
        <v>139</v>
      </c>
      <c r="H84" s="101" t="s">
        <v>139</v>
      </c>
      <c r="I84" s="101" t="s">
        <v>139</v>
      </c>
      <c r="J84" s="101" t="s">
        <v>139</v>
      </c>
      <c r="K84" s="99">
        <v>0</v>
      </c>
      <c r="L84" s="99">
        <v>0</v>
      </c>
      <c r="M84" s="101">
        <v>24736.1</v>
      </c>
      <c r="N84" s="100">
        <v>0</v>
      </c>
      <c r="O84" s="100">
        <v>24646.33</v>
      </c>
      <c r="P84" s="100">
        <v>108240</v>
      </c>
      <c r="Q84" s="100">
        <v>15079</v>
      </c>
      <c r="R84" s="100">
        <v>21360</v>
      </c>
      <c r="S84" s="101">
        <v>17669</v>
      </c>
    </row>
    <row r="85" spans="1:19">
      <c r="A85" s="98" t="s">
        <v>342</v>
      </c>
      <c r="B85" s="101" t="s">
        <v>139</v>
      </c>
      <c r="C85" s="101" t="s">
        <v>139</v>
      </c>
      <c r="D85" s="101" t="s">
        <v>139</v>
      </c>
      <c r="E85" s="101" t="s">
        <v>139</v>
      </c>
      <c r="F85" s="101" t="s">
        <v>139</v>
      </c>
      <c r="G85" s="101" t="s">
        <v>139</v>
      </c>
      <c r="H85" s="101" t="s">
        <v>139</v>
      </c>
      <c r="I85" s="101" t="s">
        <v>139</v>
      </c>
      <c r="J85" s="101" t="s">
        <v>139</v>
      </c>
      <c r="K85" s="101">
        <v>196335.67</v>
      </c>
      <c r="L85" s="99">
        <v>0</v>
      </c>
      <c r="M85" s="100">
        <v>0</v>
      </c>
      <c r="N85" s="100">
        <v>0</v>
      </c>
      <c r="O85" s="100">
        <v>0</v>
      </c>
      <c r="P85" s="99">
        <v>0</v>
      </c>
      <c r="Q85" s="99">
        <v>0</v>
      </c>
      <c r="R85" s="99">
        <v>0</v>
      </c>
      <c r="S85" s="99">
        <v>0</v>
      </c>
    </row>
    <row r="86" spans="1:19">
      <c r="A86" s="98" t="s">
        <v>343</v>
      </c>
      <c r="B86" s="101" t="s">
        <v>139</v>
      </c>
      <c r="C86" s="101" t="s">
        <v>139</v>
      </c>
      <c r="D86" s="101" t="s">
        <v>139</v>
      </c>
      <c r="E86" s="101" t="s">
        <v>139</v>
      </c>
      <c r="F86" s="101" t="s">
        <v>139</v>
      </c>
      <c r="G86" s="101" t="s">
        <v>139</v>
      </c>
      <c r="H86" s="101" t="s">
        <v>139</v>
      </c>
      <c r="I86" s="101" t="s">
        <v>139</v>
      </c>
      <c r="J86" s="101" t="s">
        <v>139</v>
      </c>
      <c r="K86" s="99">
        <v>0</v>
      </c>
      <c r="L86" s="99">
        <v>0</v>
      </c>
      <c r="M86" s="100">
        <v>0</v>
      </c>
      <c r="N86" s="100">
        <v>0</v>
      </c>
      <c r="O86" s="100">
        <v>16026</v>
      </c>
      <c r="P86" s="100">
        <v>0</v>
      </c>
      <c r="Q86" s="99">
        <v>0</v>
      </c>
      <c r="R86" s="99">
        <v>0</v>
      </c>
      <c r="S86" s="99">
        <v>0</v>
      </c>
    </row>
    <row r="87" spans="1:19" ht="23.25">
      <c r="A87" s="98" t="s">
        <v>344</v>
      </c>
      <c r="B87" s="101" t="s">
        <v>139</v>
      </c>
      <c r="C87" s="101" t="s">
        <v>139</v>
      </c>
      <c r="D87" s="101" t="s">
        <v>139</v>
      </c>
      <c r="E87" s="101" t="s">
        <v>139</v>
      </c>
      <c r="F87" s="101" t="s">
        <v>139</v>
      </c>
      <c r="G87" s="101" t="s">
        <v>139</v>
      </c>
      <c r="H87" s="101" t="s">
        <v>139</v>
      </c>
      <c r="I87" s="101" t="s">
        <v>139</v>
      </c>
      <c r="J87" s="101" t="s">
        <v>139</v>
      </c>
      <c r="K87" s="99"/>
      <c r="L87" s="99"/>
      <c r="M87" s="100"/>
      <c r="N87" s="100"/>
      <c r="O87" s="100"/>
      <c r="P87" s="100"/>
      <c r="Q87" s="99"/>
      <c r="R87" s="99"/>
      <c r="S87" s="102">
        <v>446</v>
      </c>
    </row>
    <row r="88" spans="1:19">
      <c r="A88" s="98" t="s">
        <v>345</v>
      </c>
      <c r="B88" s="101" t="s">
        <v>139</v>
      </c>
      <c r="C88" s="101" t="s">
        <v>139</v>
      </c>
      <c r="D88" s="101" t="s">
        <v>139</v>
      </c>
      <c r="E88" s="101" t="s">
        <v>139</v>
      </c>
      <c r="F88" s="101" t="s">
        <v>139</v>
      </c>
      <c r="G88" s="101" t="s">
        <v>139</v>
      </c>
      <c r="H88" s="101" t="s">
        <v>139</v>
      </c>
      <c r="I88" s="101" t="s">
        <v>139</v>
      </c>
      <c r="J88" s="101" t="s">
        <v>139</v>
      </c>
      <c r="K88" s="101">
        <v>54739.25</v>
      </c>
      <c r="L88" s="101">
        <v>42850</v>
      </c>
      <c r="M88" s="101">
        <v>373</v>
      </c>
      <c r="N88" s="100">
        <v>1724629</v>
      </c>
      <c r="O88" s="100">
        <v>4403.1000000000004</v>
      </c>
      <c r="P88" s="100">
        <v>344</v>
      </c>
      <c r="Q88" s="100">
        <v>4855</v>
      </c>
      <c r="R88" s="100">
        <v>0</v>
      </c>
      <c r="S88" s="101">
        <v>5729</v>
      </c>
    </row>
    <row r="89" spans="1:19">
      <c r="A89" s="98" t="s">
        <v>346</v>
      </c>
      <c r="B89" s="101" t="s">
        <v>139</v>
      </c>
      <c r="C89" s="101" t="s">
        <v>139</v>
      </c>
      <c r="D89" s="101" t="s">
        <v>139</v>
      </c>
      <c r="E89" s="101" t="s">
        <v>139</v>
      </c>
      <c r="F89" s="101" t="s">
        <v>139</v>
      </c>
      <c r="G89" s="101" t="s">
        <v>139</v>
      </c>
      <c r="H89" s="101" t="s">
        <v>139</v>
      </c>
      <c r="I89" s="101" t="s">
        <v>139</v>
      </c>
      <c r="J89" s="101" t="s">
        <v>139</v>
      </c>
      <c r="K89" s="101">
        <v>48600</v>
      </c>
      <c r="L89" s="101">
        <v>83702</v>
      </c>
      <c r="M89" s="101">
        <v>36016</v>
      </c>
      <c r="N89" s="100">
        <v>0</v>
      </c>
      <c r="O89" s="100">
        <v>110259</v>
      </c>
      <c r="P89" s="100">
        <v>20197</v>
      </c>
      <c r="Q89" s="100">
        <v>84860</v>
      </c>
      <c r="R89" s="100">
        <v>78257</v>
      </c>
      <c r="S89" s="101">
        <v>325601</v>
      </c>
    </row>
    <row r="90" spans="1:19">
      <c r="A90" s="98" t="s">
        <v>347</v>
      </c>
      <c r="B90" s="101">
        <v>1193000</v>
      </c>
      <c r="C90" s="101">
        <v>1128000</v>
      </c>
      <c r="D90" s="101">
        <v>1123000</v>
      </c>
      <c r="E90" s="101">
        <v>1554000</v>
      </c>
      <c r="F90" s="101">
        <v>3216000</v>
      </c>
      <c r="G90" s="101">
        <v>3635000</v>
      </c>
      <c r="H90" s="101">
        <v>2980000</v>
      </c>
      <c r="I90" s="101">
        <v>4359000</v>
      </c>
      <c r="J90" s="101">
        <v>4118000</v>
      </c>
      <c r="K90" s="101">
        <v>4416184.49</v>
      </c>
      <c r="L90" s="101">
        <v>3764623.54</v>
      </c>
      <c r="M90" s="101">
        <v>3580856.61</v>
      </c>
      <c r="N90" s="100">
        <v>14529829.020000003</v>
      </c>
      <c r="O90" s="100">
        <v>12719647.199999999</v>
      </c>
      <c r="P90" s="100">
        <v>12526475</v>
      </c>
      <c r="Q90" s="100">
        <v>8753269</v>
      </c>
      <c r="R90" s="100">
        <v>4123682</v>
      </c>
      <c r="S90" s="101">
        <v>5325800</v>
      </c>
    </row>
    <row r="91" spans="1:19">
      <c r="A91" s="98" t="s">
        <v>348</v>
      </c>
      <c r="B91" s="101" t="s">
        <v>139</v>
      </c>
      <c r="C91" s="101" t="s">
        <v>139</v>
      </c>
      <c r="D91" s="101" t="s">
        <v>139</v>
      </c>
      <c r="E91" s="101" t="s">
        <v>139</v>
      </c>
      <c r="F91" s="101" t="s">
        <v>139</v>
      </c>
      <c r="G91" s="101" t="s">
        <v>139</v>
      </c>
      <c r="H91" s="101" t="s">
        <v>139</v>
      </c>
      <c r="I91" s="101" t="s">
        <v>139</v>
      </c>
      <c r="J91" s="101" t="s">
        <v>139</v>
      </c>
      <c r="K91" s="99">
        <v>0</v>
      </c>
      <c r="L91" s="99">
        <v>0</v>
      </c>
      <c r="M91" s="100">
        <v>0</v>
      </c>
      <c r="N91" s="100">
        <v>100</v>
      </c>
      <c r="O91" s="100">
        <v>0</v>
      </c>
      <c r="P91" s="99">
        <v>0</v>
      </c>
      <c r="Q91" s="100">
        <v>14190</v>
      </c>
      <c r="R91" s="100">
        <v>0</v>
      </c>
      <c r="S91" s="101">
        <v>2252368</v>
      </c>
    </row>
    <row r="92" spans="1:19">
      <c r="A92" s="98" t="s">
        <v>349</v>
      </c>
      <c r="B92" s="101" t="s">
        <v>139</v>
      </c>
      <c r="C92" s="101" t="s">
        <v>139</v>
      </c>
      <c r="D92" s="101" t="s">
        <v>139</v>
      </c>
      <c r="E92" s="101" t="s">
        <v>139</v>
      </c>
      <c r="F92" s="101" t="s">
        <v>139</v>
      </c>
      <c r="G92" s="101" t="s">
        <v>139</v>
      </c>
      <c r="H92" s="101" t="s">
        <v>139</v>
      </c>
      <c r="I92" s="101" t="s">
        <v>139</v>
      </c>
      <c r="J92" s="101" t="s">
        <v>139</v>
      </c>
      <c r="K92" s="99">
        <v>0</v>
      </c>
      <c r="L92" s="99">
        <v>0</v>
      </c>
      <c r="M92" s="100">
        <v>0</v>
      </c>
      <c r="N92" s="100">
        <v>34818.54</v>
      </c>
      <c r="O92" s="100">
        <v>770000</v>
      </c>
      <c r="P92" s="100">
        <v>34300</v>
      </c>
      <c r="Q92" s="99">
        <v>0</v>
      </c>
      <c r="R92" s="99">
        <v>1040</v>
      </c>
      <c r="S92" s="101">
        <v>19850</v>
      </c>
    </row>
    <row r="93" spans="1:19">
      <c r="A93" s="98" t="s">
        <v>350</v>
      </c>
      <c r="B93" s="101" t="s">
        <v>139</v>
      </c>
      <c r="C93" s="101" t="s">
        <v>139</v>
      </c>
      <c r="D93" s="101" t="s">
        <v>139</v>
      </c>
      <c r="E93" s="101" t="s">
        <v>139</v>
      </c>
      <c r="F93" s="101" t="s">
        <v>139</v>
      </c>
      <c r="G93" s="101" t="s">
        <v>139</v>
      </c>
      <c r="H93" s="101" t="s">
        <v>139</v>
      </c>
      <c r="I93" s="101" t="s">
        <v>139</v>
      </c>
      <c r="J93" s="101" t="s">
        <v>139</v>
      </c>
      <c r="K93" s="99">
        <v>0</v>
      </c>
      <c r="L93" s="101">
        <v>10000</v>
      </c>
      <c r="M93" s="100">
        <v>0</v>
      </c>
      <c r="N93" s="100">
        <v>13075</v>
      </c>
      <c r="O93" s="100">
        <v>0</v>
      </c>
      <c r="P93" s="99">
        <v>0</v>
      </c>
      <c r="Q93" s="99">
        <v>0</v>
      </c>
      <c r="R93" s="99">
        <v>0</v>
      </c>
      <c r="S93" s="101">
        <v>22000</v>
      </c>
    </row>
    <row r="94" spans="1:19">
      <c r="A94" s="98" t="s">
        <v>351</v>
      </c>
      <c r="B94" s="101" t="s">
        <v>139</v>
      </c>
      <c r="C94" s="101" t="s">
        <v>139</v>
      </c>
      <c r="D94" s="101" t="s">
        <v>139</v>
      </c>
      <c r="E94" s="101" t="s">
        <v>139</v>
      </c>
      <c r="F94" s="101" t="s">
        <v>139</v>
      </c>
      <c r="G94" s="101" t="s">
        <v>139</v>
      </c>
      <c r="H94" s="101" t="s">
        <v>139</v>
      </c>
      <c r="I94" s="101" t="s">
        <v>139</v>
      </c>
      <c r="J94" s="101" t="s">
        <v>139</v>
      </c>
      <c r="K94" s="99">
        <v>0</v>
      </c>
      <c r="L94" s="101">
        <v>0</v>
      </c>
      <c r="M94" s="100">
        <v>0</v>
      </c>
      <c r="N94" s="100">
        <v>0</v>
      </c>
      <c r="O94" s="100">
        <v>0</v>
      </c>
      <c r="P94" s="99">
        <v>0</v>
      </c>
      <c r="Q94" s="99">
        <v>0</v>
      </c>
      <c r="R94" s="100">
        <v>7116</v>
      </c>
      <c r="S94" s="100">
        <v>0</v>
      </c>
    </row>
    <row r="95" spans="1:19" ht="23.25">
      <c r="A95" s="98" t="s">
        <v>352</v>
      </c>
      <c r="B95" s="101" t="s">
        <v>139</v>
      </c>
      <c r="C95" s="101" t="s">
        <v>139</v>
      </c>
      <c r="D95" s="101" t="s">
        <v>139</v>
      </c>
      <c r="E95" s="101" t="s">
        <v>139</v>
      </c>
      <c r="F95" s="101" t="s">
        <v>139</v>
      </c>
      <c r="G95" s="101" t="s">
        <v>139</v>
      </c>
      <c r="H95" s="101" t="s">
        <v>139</v>
      </c>
      <c r="I95" s="101" t="s">
        <v>139</v>
      </c>
      <c r="J95" s="101" t="s">
        <v>139</v>
      </c>
      <c r="K95" s="99">
        <v>0</v>
      </c>
      <c r="L95" s="99">
        <v>0</v>
      </c>
      <c r="M95" s="101">
        <v>770</v>
      </c>
      <c r="N95" s="100">
        <v>18142.099999999999</v>
      </c>
      <c r="O95" s="100">
        <v>3727</v>
      </c>
      <c r="P95" s="100">
        <v>27751</v>
      </c>
      <c r="Q95" s="100">
        <v>91233</v>
      </c>
      <c r="R95" s="100">
        <v>73602</v>
      </c>
      <c r="S95" s="101">
        <v>239649</v>
      </c>
    </row>
    <row r="96" spans="1:19">
      <c r="A96" s="98" t="s">
        <v>353</v>
      </c>
      <c r="B96" s="101" t="s">
        <v>139</v>
      </c>
      <c r="C96" s="101" t="s">
        <v>139</v>
      </c>
      <c r="D96" s="101" t="s">
        <v>139</v>
      </c>
      <c r="E96" s="101" t="s">
        <v>139</v>
      </c>
      <c r="F96" s="101" t="s">
        <v>139</v>
      </c>
      <c r="G96" s="101" t="s">
        <v>139</v>
      </c>
      <c r="H96" s="101" t="s">
        <v>139</v>
      </c>
      <c r="I96" s="101" t="s">
        <v>139</v>
      </c>
      <c r="J96" s="101" t="s">
        <v>139</v>
      </c>
      <c r="K96" s="99">
        <v>0</v>
      </c>
      <c r="L96" s="99">
        <v>0</v>
      </c>
      <c r="M96" s="100">
        <v>0</v>
      </c>
      <c r="N96" s="100">
        <v>0</v>
      </c>
      <c r="O96" s="100">
        <v>0</v>
      </c>
      <c r="P96" s="100">
        <v>0</v>
      </c>
      <c r="Q96" s="100">
        <v>264874</v>
      </c>
      <c r="R96" s="100">
        <v>830575</v>
      </c>
      <c r="S96" s="101">
        <v>919131</v>
      </c>
    </row>
    <row r="97" spans="1:19">
      <c r="A97" s="98" t="s">
        <v>354</v>
      </c>
      <c r="B97" s="101" t="s">
        <v>139</v>
      </c>
      <c r="C97" s="101" t="s">
        <v>139</v>
      </c>
      <c r="D97" s="101" t="s">
        <v>139</v>
      </c>
      <c r="E97" s="101" t="s">
        <v>139</v>
      </c>
      <c r="F97" s="101" t="s">
        <v>139</v>
      </c>
      <c r="G97" s="101" t="s">
        <v>139</v>
      </c>
      <c r="H97" s="101" t="s">
        <v>139</v>
      </c>
      <c r="I97" s="101" t="s">
        <v>139</v>
      </c>
      <c r="J97" s="101" t="s">
        <v>139</v>
      </c>
      <c r="K97" s="101">
        <v>83374.17</v>
      </c>
      <c r="L97" s="101">
        <v>12850.31</v>
      </c>
      <c r="M97" s="101">
        <v>18378.71</v>
      </c>
      <c r="N97" s="100">
        <v>42672.2</v>
      </c>
      <c r="O97" s="100">
        <v>6405.34</v>
      </c>
      <c r="P97" s="100">
        <v>75649</v>
      </c>
      <c r="Q97" s="100">
        <v>188379</v>
      </c>
      <c r="R97" s="100">
        <v>75403</v>
      </c>
      <c r="S97" s="101">
        <v>203322</v>
      </c>
    </row>
    <row r="98" spans="1:19">
      <c r="A98" s="98" t="s">
        <v>355</v>
      </c>
      <c r="B98" s="101" t="s">
        <v>139</v>
      </c>
      <c r="C98" s="101" t="s">
        <v>139</v>
      </c>
      <c r="D98" s="101" t="s">
        <v>139</v>
      </c>
      <c r="E98" s="101" t="s">
        <v>139</v>
      </c>
      <c r="F98" s="101" t="s">
        <v>139</v>
      </c>
      <c r="G98" s="101" t="s">
        <v>139</v>
      </c>
      <c r="H98" s="101" t="s">
        <v>139</v>
      </c>
      <c r="I98" s="101" t="s">
        <v>139</v>
      </c>
      <c r="J98" s="101" t="s">
        <v>139</v>
      </c>
      <c r="K98" s="101">
        <v>61722.39</v>
      </c>
      <c r="L98" s="99">
        <v>0</v>
      </c>
      <c r="M98" s="101">
        <v>58633.4</v>
      </c>
      <c r="N98" s="100">
        <v>96023.17</v>
      </c>
      <c r="O98" s="100">
        <v>273972.89</v>
      </c>
      <c r="P98" s="100">
        <v>154716</v>
      </c>
      <c r="Q98" s="99">
        <v>0</v>
      </c>
      <c r="R98" s="99">
        <v>0</v>
      </c>
      <c r="S98" s="102">
        <v>218</v>
      </c>
    </row>
    <row r="99" spans="1:19">
      <c r="A99" s="98" t="s">
        <v>356</v>
      </c>
      <c r="B99" s="101" t="s">
        <v>139</v>
      </c>
      <c r="C99" s="101" t="s">
        <v>139</v>
      </c>
      <c r="D99" s="101" t="s">
        <v>139</v>
      </c>
      <c r="E99" s="101" t="s">
        <v>139</v>
      </c>
      <c r="F99" s="101" t="s">
        <v>139</v>
      </c>
      <c r="G99" s="101" t="s">
        <v>139</v>
      </c>
      <c r="H99" s="101" t="s">
        <v>139</v>
      </c>
      <c r="I99" s="101" t="s">
        <v>139</v>
      </c>
      <c r="J99" s="101" t="s">
        <v>139</v>
      </c>
      <c r="K99" s="99">
        <v>0</v>
      </c>
      <c r="L99" s="99">
        <v>0</v>
      </c>
      <c r="M99" s="100">
        <v>0</v>
      </c>
      <c r="N99" s="100">
        <v>25031.7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</row>
    <row r="100" spans="1:19" ht="23.25">
      <c r="A100" s="98" t="s">
        <v>357</v>
      </c>
      <c r="B100" s="101" t="s">
        <v>139</v>
      </c>
      <c r="C100" s="101" t="s">
        <v>139</v>
      </c>
      <c r="D100" s="101" t="s">
        <v>139</v>
      </c>
      <c r="E100" s="101" t="s">
        <v>139</v>
      </c>
      <c r="F100" s="101" t="s">
        <v>139</v>
      </c>
      <c r="G100" s="101" t="s">
        <v>139</v>
      </c>
      <c r="H100" s="101" t="s">
        <v>139</v>
      </c>
      <c r="I100" s="101" t="s">
        <v>139</v>
      </c>
      <c r="J100" s="101" t="s">
        <v>139</v>
      </c>
      <c r="K100" s="101">
        <v>1290252.99</v>
      </c>
      <c r="L100" s="101">
        <v>1260429.57</v>
      </c>
      <c r="M100" s="101">
        <v>1196849.43</v>
      </c>
      <c r="N100" s="100">
        <v>1400218.87</v>
      </c>
      <c r="O100" s="100">
        <v>1555686.45</v>
      </c>
      <c r="P100" s="100">
        <v>1014350</v>
      </c>
      <c r="Q100" s="100">
        <v>1350940</v>
      </c>
      <c r="R100" s="100">
        <v>1386489</v>
      </c>
      <c r="S100" s="101">
        <v>2864501</v>
      </c>
    </row>
    <row r="101" spans="1:19">
      <c r="A101" s="98" t="s">
        <v>358</v>
      </c>
      <c r="B101" s="101" t="s">
        <v>139</v>
      </c>
      <c r="C101" s="101" t="s">
        <v>139</v>
      </c>
      <c r="D101" s="101" t="s">
        <v>139</v>
      </c>
      <c r="E101" s="101" t="s">
        <v>139</v>
      </c>
      <c r="F101" s="101" t="s">
        <v>139</v>
      </c>
      <c r="G101" s="101" t="s">
        <v>139</v>
      </c>
      <c r="H101" s="101" t="s">
        <v>139</v>
      </c>
      <c r="I101" s="101" t="s">
        <v>139</v>
      </c>
      <c r="J101" s="101" t="s">
        <v>139</v>
      </c>
      <c r="K101" s="99">
        <v>0</v>
      </c>
      <c r="L101" s="99">
        <v>0</v>
      </c>
      <c r="M101" s="101">
        <v>3260</v>
      </c>
      <c r="N101" s="100">
        <v>12687</v>
      </c>
      <c r="O101" s="100">
        <v>522685.37</v>
      </c>
      <c r="P101" s="100">
        <v>362817</v>
      </c>
      <c r="Q101" s="100">
        <v>275882</v>
      </c>
      <c r="R101" s="100">
        <v>0</v>
      </c>
      <c r="S101" s="100">
        <v>0</v>
      </c>
    </row>
    <row r="102" spans="1:19">
      <c r="A102" s="98" t="s">
        <v>359</v>
      </c>
      <c r="B102" s="101">
        <v>128000</v>
      </c>
      <c r="C102" s="101">
        <v>106000</v>
      </c>
      <c r="D102" s="101">
        <v>60000</v>
      </c>
      <c r="E102" s="101">
        <v>195000</v>
      </c>
      <c r="F102" s="101">
        <v>518000</v>
      </c>
      <c r="G102" s="101">
        <v>339000</v>
      </c>
      <c r="H102" s="101">
        <v>1102000</v>
      </c>
      <c r="I102" s="101">
        <v>969000</v>
      </c>
      <c r="J102" s="101">
        <v>1233000</v>
      </c>
      <c r="K102" s="101">
        <v>1308200.1499999999</v>
      </c>
      <c r="L102" s="101">
        <v>1193867.95</v>
      </c>
      <c r="M102" s="101">
        <v>1462199.36</v>
      </c>
      <c r="N102" s="100">
        <v>1884320.04</v>
      </c>
      <c r="O102" s="100">
        <v>5509853.3799999999</v>
      </c>
      <c r="P102" s="100">
        <v>1939175</v>
      </c>
      <c r="Q102" s="100">
        <v>3427345</v>
      </c>
      <c r="R102" s="100">
        <v>4021406</v>
      </c>
      <c r="S102" s="101">
        <v>3983573</v>
      </c>
    </row>
    <row r="103" spans="1:19">
      <c r="A103" s="98" t="s">
        <v>360</v>
      </c>
      <c r="B103" s="101" t="s">
        <v>139</v>
      </c>
      <c r="C103" s="101" t="s">
        <v>139</v>
      </c>
      <c r="D103" s="101" t="s">
        <v>139</v>
      </c>
      <c r="E103" s="101" t="s">
        <v>139</v>
      </c>
      <c r="F103" s="101" t="s">
        <v>139</v>
      </c>
      <c r="G103" s="101" t="s">
        <v>139</v>
      </c>
      <c r="H103" s="101" t="s">
        <v>139</v>
      </c>
      <c r="I103" s="101" t="s">
        <v>139</v>
      </c>
      <c r="J103" s="101" t="s">
        <v>139</v>
      </c>
      <c r="K103" s="101">
        <v>216608.96</v>
      </c>
      <c r="L103" s="99">
        <v>0</v>
      </c>
      <c r="M103" s="101">
        <v>584695.43999999994</v>
      </c>
      <c r="N103" s="100">
        <v>533310.34</v>
      </c>
      <c r="O103" s="100">
        <v>563469.02</v>
      </c>
      <c r="P103" s="100">
        <v>1041730</v>
      </c>
      <c r="Q103" s="100">
        <v>1028349</v>
      </c>
      <c r="R103" s="100">
        <v>1888283</v>
      </c>
      <c r="S103" s="101">
        <v>5074518</v>
      </c>
    </row>
    <row r="104" spans="1:19" ht="23.25">
      <c r="A104" s="98" t="s">
        <v>361</v>
      </c>
      <c r="B104" s="101" t="s">
        <v>139</v>
      </c>
      <c r="C104" s="101" t="s">
        <v>139</v>
      </c>
      <c r="D104" s="101" t="s">
        <v>139</v>
      </c>
      <c r="E104" s="101" t="s">
        <v>139</v>
      </c>
      <c r="F104" s="101" t="s">
        <v>139</v>
      </c>
      <c r="G104" s="101" t="s">
        <v>139</v>
      </c>
      <c r="H104" s="101" t="s">
        <v>139</v>
      </c>
      <c r="I104" s="101" t="s">
        <v>139</v>
      </c>
      <c r="J104" s="101" t="s">
        <v>139</v>
      </c>
      <c r="K104" s="99">
        <v>0</v>
      </c>
      <c r="L104" s="99">
        <v>0</v>
      </c>
      <c r="M104" s="101">
        <v>429430.23</v>
      </c>
      <c r="N104" s="100">
        <v>314908.02</v>
      </c>
      <c r="O104" s="100">
        <v>272001.67</v>
      </c>
      <c r="P104" s="100">
        <v>344406</v>
      </c>
      <c r="Q104" s="100">
        <v>347839</v>
      </c>
      <c r="R104" s="100">
        <v>275819</v>
      </c>
      <c r="S104" s="101">
        <v>247012</v>
      </c>
    </row>
    <row r="105" spans="1:19">
      <c r="A105" s="98" t="s">
        <v>362</v>
      </c>
      <c r="B105" s="101">
        <v>4207000</v>
      </c>
      <c r="C105" s="101">
        <v>3858000</v>
      </c>
      <c r="D105" s="101">
        <v>200000</v>
      </c>
      <c r="E105" s="101">
        <v>8027000</v>
      </c>
      <c r="F105" s="101">
        <v>8337000</v>
      </c>
      <c r="G105" s="101">
        <v>21739000</v>
      </c>
      <c r="H105" s="101">
        <v>23011000</v>
      </c>
      <c r="I105" s="101">
        <v>30621000</v>
      </c>
      <c r="J105" s="101">
        <v>45318000</v>
      </c>
      <c r="K105" s="101">
        <v>67807930.080000043</v>
      </c>
      <c r="L105" s="101">
        <v>57724769.259999931</v>
      </c>
      <c r="M105" s="101">
        <v>72107906.870000005</v>
      </c>
      <c r="N105" s="100">
        <v>88083856.680000007</v>
      </c>
      <c r="O105" s="100">
        <v>111784124.56999998</v>
      </c>
      <c r="P105" s="100">
        <v>64449773</v>
      </c>
      <c r="Q105" s="100">
        <v>122088480</v>
      </c>
      <c r="R105" s="100">
        <v>147185637</v>
      </c>
      <c r="S105" s="101">
        <v>155703680</v>
      </c>
    </row>
    <row r="106" spans="1:19">
      <c r="A106" s="98" t="s">
        <v>363</v>
      </c>
      <c r="B106" s="101" t="s">
        <v>139</v>
      </c>
      <c r="C106" s="101" t="s">
        <v>139</v>
      </c>
      <c r="D106" s="101" t="s">
        <v>139</v>
      </c>
      <c r="E106" s="101" t="s">
        <v>139</v>
      </c>
      <c r="F106" s="101" t="s">
        <v>139</v>
      </c>
      <c r="G106" s="101" t="s">
        <v>139</v>
      </c>
      <c r="H106" s="101" t="s">
        <v>139</v>
      </c>
      <c r="I106" s="101" t="s">
        <v>139</v>
      </c>
      <c r="J106" s="101" t="s">
        <v>139</v>
      </c>
      <c r="K106" s="99">
        <v>0</v>
      </c>
      <c r="L106" s="99">
        <v>0</v>
      </c>
      <c r="M106" s="100">
        <v>0</v>
      </c>
      <c r="N106" s="100">
        <v>0</v>
      </c>
      <c r="O106" s="100">
        <v>94.3</v>
      </c>
      <c r="P106" s="100">
        <v>0</v>
      </c>
      <c r="Q106" s="100">
        <v>0</v>
      </c>
      <c r="R106" s="100">
        <v>0</v>
      </c>
      <c r="S106" s="100">
        <v>0</v>
      </c>
    </row>
    <row r="107" spans="1:19" ht="23.25">
      <c r="A107" s="98" t="s">
        <v>364</v>
      </c>
      <c r="B107" s="101">
        <v>106907000</v>
      </c>
      <c r="C107" s="101">
        <v>99191000</v>
      </c>
      <c r="D107" s="101">
        <v>74732000</v>
      </c>
      <c r="E107" s="101">
        <v>54032000</v>
      </c>
      <c r="F107" s="101">
        <v>88319000</v>
      </c>
      <c r="G107" s="101">
        <v>107972000</v>
      </c>
      <c r="H107" s="101">
        <v>66620000</v>
      </c>
      <c r="I107" s="101">
        <v>13195000</v>
      </c>
      <c r="J107" s="101">
        <v>8885000</v>
      </c>
      <c r="K107" s="101">
        <v>8364482.8399999971</v>
      </c>
      <c r="L107" s="101">
        <v>14004127.07000001</v>
      </c>
      <c r="M107" s="101">
        <v>29250068.18</v>
      </c>
      <c r="N107" s="100">
        <v>19083013.300000001</v>
      </c>
      <c r="O107" s="100">
        <v>34161129.700000003</v>
      </c>
      <c r="P107" s="100">
        <v>88681875</v>
      </c>
      <c r="Q107" s="100">
        <v>67513233</v>
      </c>
      <c r="R107" s="100">
        <v>86588675</v>
      </c>
      <c r="S107" s="101">
        <v>354990338</v>
      </c>
    </row>
    <row r="108" spans="1:19">
      <c r="A108" s="98" t="s">
        <v>365</v>
      </c>
      <c r="B108" s="101">
        <v>306000</v>
      </c>
      <c r="C108" s="101">
        <v>635000</v>
      </c>
      <c r="D108" s="101">
        <v>510000</v>
      </c>
      <c r="E108" s="101">
        <v>646000</v>
      </c>
      <c r="F108" s="101">
        <v>1295000</v>
      </c>
      <c r="G108" s="101">
        <v>2737000</v>
      </c>
      <c r="H108" s="101">
        <v>4599000</v>
      </c>
      <c r="I108" s="101">
        <v>9320000</v>
      </c>
      <c r="J108" s="101">
        <v>7270000</v>
      </c>
      <c r="K108" s="101">
        <v>4260758.58</v>
      </c>
      <c r="L108" s="101">
        <v>3373337.02</v>
      </c>
      <c r="M108" s="101">
        <v>3272120.05</v>
      </c>
      <c r="N108" s="100">
        <v>3219504.05</v>
      </c>
      <c r="O108" s="100">
        <v>3221479.52</v>
      </c>
      <c r="P108" s="100">
        <v>5619154</v>
      </c>
      <c r="Q108" s="100">
        <v>4847373</v>
      </c>
      <c r="R108" s="100">
        <v>4055841</v>
      </c>
      <c r="S108" s="101">
        <v>4232416</v>
      </c>
    </row>
    <row r="109" spans="1:19">
      <c r="A109" s="98" t="s">
        <v>366</v>
      </c>
      <c r="B109" s="101" t="s">
        <v>139</v>
      </c>
      <c r="C109" s="101" t="s">
        <v>139</v>
      </c>
      <c r="D109" s="101" t="s">
        <v>139</v>
      </c>
      <c r="E109" s="101" t="s">
        <v>139</v>
      </c>
      <c r="F109" s="101" t="s">
        <v>139</v>
      </c>
      <c r="G109" s="101" t="s">
        <v>139</v>
      </c>
      <c r="H109" s="101" t="s">
        <v>139</v>
      </c>
      <c r="I109" s="101" t="s">
        <v>139</v>
      </c>
      <c r="J109" s="101" t="s">
        <v>139</v>
      </c>
      <c r="K109" s="101">
        <v>1105363.9099999999</v>
      </c>
      <c r="L109" s="101">
        <v>577233.52</v>
      </c>
      <c r="M109" s="101">
        <v>338791.85</v>
      </c>
      <c r="N109" s="106">
        <v>864592.92</v>
      </c>
      <c r="O109" s="106">
        <v>914897.43</v>
      </c>
      <c r="P109" s="100">
        <v>404830</v>
      </c>
      <c r="Q109" s="100">
        <v>844845</v>
      </c>
      <c r="R109" s="100">
        <v>1938067</v>
      </c>
      <c r="S109" s="101">
        <v>1915072</v>
      </c>
    </row>
    <row r="110" spans="1:19">
      <c r="A110" s="98" t="s">
        <v>367</v>
      </c>
      <c r="B110" s="101" t="s">
        <v>139</v>
      </c>
      <c r="C110" s="101" t="s">
        <v>139</v>
      </c>
      <c r="D110" s="101" t="s">
        <v>139</v>
      </c>
      <c r="E110" s="101" t="s">
        <v>139</v>
      </c>
      <c r="F110" s="101" t="s">
        <v>139</v>
      </c>
      <c r="G110" s="101" t="s">
        <v>139</v>
      </c>
      <c r="H110" s="101" t="s">
        <v>139</v>
      </c>
      <c r="I110" s="101" t="s">
        <v>139</v>
      </c>
      <c r="J110" s="101" t="s">
        <v>139</v>
      </c>
      <c r="K110" s="101">
        <v>12712</v>
      </c>
      <c r="L110" s="101">
        <v>5851.68</v>
      </c>
      <c r="M110" s="101">
        <v>20113.099999999999</v>
      </c>
      <c r="N110" s="106">
        <v>15010.56</v>
      </c>
      <c r="O110" s="106">
        <v>7257.75</v>
      </c>
      <c r="P110" s="100">
        <v>97914</v>
      </c>
      <c r="Q110" s="100">
        <v>10591</v>
      </c>
      <c r="R110" s="100">
        <v>108697</v>
      </c>
      <c r="S110" s="101">
        <v>10059</v>
      </c>
    </row>
    <row r="111" spans="1:19">
      <c r="A111" s="98" t="s">
        <v>368</v>
      </c>
      <c r="B111" s="101" t="s">
        <v>139</v>
      </c>
      <c r="C111" s="101" t="s">
        <v>139</v>
      </c>
      <c r="D111" s="101" t="s">
        <v>139</v>
      </c>
      <c r="E111" s="101" t="s">
        <v>139</v>
      </c>
      <c r="F111" s="101" t="s">
        <v>139</v>
      </c>
      <c r="G111" s="101" t="s">
        <v>139</v>
      </c>
      <c r="H111" s="101" t="s">
        <v>139</v>
      </c>
      <c r="I111" s="101" t="s">
        <v>139</v>
      </c>
      <c r="J111" s="101" t="s">
        <v>139</v>
      </c>
      <c r="K111" s="101">
        <v>4994311.16</v>
      </c>
      <c r="L111" s="101">
        <v>1941335.49</v>
      </c>
      <c r="M111" s="101">
        <v>48214.63</v>
      </c>
      <c r="N111" s="100">
        <v>16507.05</v>
      </c>
      <c r="O111" s="100">
        <v>459355</v>
      </c>
      <c r="P111" s="100">
        <v>857551</v>
      </c>
      <c r="Q111" s="100">
        <v>1082014</v>
      </c>
      <c r="R111" s="100">
        <v>450455</v>
      </c>
      <c r="S111" s="101">
        <v>1071869</v>
      </c>
    </row>
    <row r="112" spans="1:19">
      <c r="A112" s="98" t="s">
        <v>369</v>
      </c>
      <c r="B112" s="101" t="s">
        <v>139</v>
      </c>
      <c r="C112" s="101" t="s">
        <v>139</v>
      </c>
      <c r="D112" s="101" t="s">
        <v>139</v>
      </c>
      <c r="E112" s="101" t="s">
        <v>139</v>
      </c>
      <c r="F112" s="101" t="s">
        <v>139</v>
      </c>
      <c r="G112" s="101" t="s">
        <v>139</v>
      </c>
      <c r="H112" s="101" t="s">
        <v>139</v>
      </c>
      <c r="I112" s="101" t="s">
        <v>139</v>
      </c>
      <c r="J112" s="101" t="s">
        <v>139</v>
      </c>
      <c r="K112" s="99">
        <v>0</v>
      </c>
      <c r="L112" s="101">
        <v>25867.200000000001</v>
      </c>
      <c r="M112" s="100">
        <v>0</v>
      </c>
      <c r="N112" s="100">
        <v>0</v>
      </c>
      <c r="O112" s="100">
        <v>0</v>
      </c>
      <c r="P112" s="100">
        <v>159187</v>
      </c>
      <c r="Q112" s="99">
        <v>0</v>
      </c>
      <c r="R112" s="99">
        <v>703229</v>
      </c>
      <c r="S112" s="101">
        <v>5056680</v>
      </c>
    </row>
    <row r="113" spans="1:19">
      <c r="A113" s="98" t="s">
        <v>370</v>
      </c>
      <c r="B113" s="101" t="s">
        <v>139</v>
      </c>
      <c r="C113" s="101" t="s">
        <v>139</v>
      </c>
      <c r="D113" s="101" t="s">
        <v>139</v>
      </c>
      <c r="E113" s="101" t="s">
        <v>139</v>
      </c>
      <c r="F113" s="101" t="s">
        <v>139</v>
      </c>
      <c r="G113" s="101" t="s">
        <v>139</v>
      </c>
      <c r="H113" s="101" t="s">
        <v>139</v>
      </c>
      <c r="I113" s="101" t="s">
        <v>139</v>
      </c>
      <c r="J113" s="101" t="s">
        <v>139</v>
      </c>
      <c r="K113" s="99">
        <v>0</v>
      </c>
      <c r="L113" s="99">
        <v>0</v>
      </c>
      <c r="M113" s="100">
        <v>0</v>
      </c>
      <c r="N113" s="100">
        <v>0</v>
      </c>
      <c r="O113" s="100">
        <v>0</v>
      </c>
      <c r="P113" s="100">
        <v>13759</v>
      </c>
      <c r="Q113" s="99">
        <v>0</v>
      </c>
      <c r="R113" s="99">
        <v>0</v>
      </c>
      <c r="S113" s="101">
        <v>9850</v>
      </c>
    </row>
    <row r="114" spans="1:19">
      <c r="A114" s="98" t="s">
        <v>371</v>
      </c>
      <c r="B114" s="101" t="s">
        <v>139</v>
      </c>
      <c r="C114" s="101" t="s">
        <v>139</v>
      </c>
      <c r="D114" s="101" t="s">
        <v>139</v>
      </c>
      <c r="E114" s="101" t="s">
        <v>139</v>
      </c>
      <c r="F114" s="101" t="s">
        <v>139</v>
      </c>
      <c r="G114" s="101" t="s">
        <v>139</v>
      </c>
      <c r="H114" s="101" t="s">
        <v>139</v>
      </c>
      <c r="I114" s="101" t="s">
        <v>139</v>
      </c>
      <c r="J114" s="101" t="s">
        <v>139</v>
      </c>
      <c r="K114" s="99">
        <v>0</v>
      </c>
      <c r="L114" s="99">
        <v>0</v>
      </c>
      <c r="M114" s="100">
        <v>0</v>
      </c>
      <c r="N114" s="100">
        <v>335.68</v>
      </c>
      <c r="O114" s="100">
        <v>0</v>
      </c>
      <c r="P114" s="99">
        <v>0</v>
      </c>
      <c r="Q114" s="99">
        <v>0</v>
      </c>
      <c r="R114" s="99">
        <v>0</v>
      </c>
      <c r="S114" s="99">
        <v>0</v>
      </c>
    </row>
    <row r="115" spans="1:19">
      <c r="A115" s="98" t="s">
        <v>372</v>
      </c>
      <c r="B115" s="101" t="s">
        <v>139</v>
      </c>
      <c r="C115" s="101" t="s">
        <v>139</v>
      </c>
      <c r="D115" s="101" t="s">
        <v>139</v>
      </c>
      <c r="E115" s="101" t="s">
        <v>139</v>
      </c>
      <c r="F115" s="101" t="s">
        <v>139</v>
      </c>
      <c r="G115" s="101" t="s">
        <v>139</v>
      </c>
      <c r="H115" s="101" t="s">
        <v>139</v>
      </c>
      <c r="I115" s="101" t="s">
        <v>139</v>
      </c>
      <c r="J115" s="101" t="s">
        <v>139</v>
      </c>
      <c r="K115" s="101">
        <v>48728</v>
      </c>
      <c r="L115" s="101">
        <v>111022</v>
      </c>
      <c r="M115" s="101">
        <v>30122.34</v>
      </c>
      <c r="N115" s="100">
        <v>137436</v>
      </c>
      <c r="O115" s="100">
        <v>31867.86</v>
      </c>
      <c r="P115" s="100">
        <v>19027</v>
      </c>
      <c r="Q115" s="100">
        <v>18412</v>
      </c>
      <c r="R115" s="100">
        <v>7623</v>
      </c>
      <c r="S115" s="101">
        <v>41982</v>
      </c>
    </row>
    <row r="116" spans="1:19">
      <c r="A116" s="98" t="s">
        <v>373</v>
      </c>
      <c r="B116" s="101" t="s">
        <v>139</v>
      </c>
      <c r="C116" s="101" t="s">
        <v>139</v>
      </c>
      <c r="D116" s="101" t="s">
        <v>139</v>
      </c>
      <c r="E116" s="101" t="s">
        <v>139</v>
      </c>
      <c r="F116" s="101" t="s">
        <v>139</v>
      </c>
      <c r="G116" s="101" t="s">
        <v>139</v>
      </c>
      <c r="H116" s="101" t="s">
        <v>139</v>
      </c>
      <c r="I116" s="101" t="s">
        <v>139</v>
      </c>
      <c r="J116" s="101" t="s">
        <v>139</v>
      </c>
      <c r="K116" s="101">
        <v>21.45</v>
      </c>
      <c r="L116" s="101">
        <v>5690</v>
      </c>
      <c r="M116" s="101">
        <v>407</v>
      </c>
      <c r="N116" s="100">
        <v>40001.5</v>
      </c>
      <c r="O116" s="100">
        <v>67777.16</v>
      </c>
      <c r="P116" s="100">
        <v>0</v>
      </c>
      <c r="Q116" s="100">
        <v>240</v>
      </c>
      <c r="R116" s="100">
        <v>1668</v>
      </c>
      <c r="S116" s="100">
        <v>0</v>
      </c>
    </row>
    <row r="117" spans="1:19" ht="34.5">
      <c r="A117" s="107" t="s">
        <v>374</v>
      </c>
      <c r="B117" s="101" t="s">
        <v>139</v>
      </c>
      <c r="C117" s="101" t="s">
        <v>139</v>
      </c>
      <c r="D117" s="101" t="s">
        <v>139</v>
      </c>
      <c r="E117" s="101" t="s">
        <v>139</v>
      </c>
      <c r="F117" s="101" t="s">
        <v>139</v>
      </c>
      <c r="G117" s="101" t="s">
        <v>139</v>
      </c>
      <c r="H117" s="101" t="s">
        <v>139</v>
      </c>
      <c r="I117" s="101" t="s">
        <v>139</v>
      </c>
      <c r="J117" s="101" t="s">
        <v>139</v>
      </c>
      <c r="K117" s="101">
        <v>2247650.27</v>
      </c>
      <c r="L117" s="99">
        <v>0</v>
      </c>
      <c r="M117" s="101">
        <v>2125457.17</v>
      </c>
      <c r="N117" s="100">
        <v>2750054.73</v>
      </c>
      <c r="O117" s="100">
        <v>2194150.06</v>
      </c>
      <c r="P117" s="100">
        <v>2192566</v>
      </c>
      <c r="Q117" s="100">
        <v>4289769</v>
      </c>
      <c r="R117" s="100">
        <v>3302332</v>
      </c>
      <c r="S117" s="101">
        <v>3262082</v>
      </c>
    </row>
    <row r="118" spans="1:19" ht="23.25">
      <c r="A118" s="107" t="s">
        <v>375</v>
      </c>
      <c r="B118" s="101" t="s">
        <v>139</v>
      </c>
      <c r="C118" s="101" t="s">
        <v>139</v>
      </c>
      <c r="D118" s="101" t="s">
        <v>139</v>
      </c>
      <c r="E118" s="101" t="s">
        <v>139</v>
      </c>
      <c r="F118" s="101" t="s">
        <v>139</v>
      </c>
      <c r="G118" s="101" t="s">
        <v>139</v>
      </c>
      <c r="H118" s="101" t="s">
        <v>139</v>
      </c>
      <c r="I118" s="101" t="s">
        <v>139</v>
      </c>
      <c r="J118" s="101" t="s">
        <v>139</v>
      </c>
      <c r="K118" s="108">
        <v>180</v>
      </c>
      <c r="L118" s="101">
        <v>209324.3</v>
      </c>
      <c r="M118" s="101">
        <v>83708.509999999995</v>
      </c>
      <c r="N118" s="100">
        <v>0</v>
      </c>
      <c r="O118" s="100">
        <v>4891.5</v>
      </c>
      <c r="P118" s="100">
        <v>303202</v>
      </c>
      <c r="Q118" s="100">
        <v>2660</v>
      </c>
      <c r="R118" s="100">
        <v>0</v>
      </c>
      <c r="S118" s="101">
        <v>114694</v>
      </c>
    </row>
    <row r="119" spans="1:19">
      <c r="A119" s="98" t="s">
        <v>376</v>
      </c>
      <c r="B119" s="101" t="s">
        <v>139</v>
      </c>
      <c r="C119" s="101" t="s">
        <v>139</v>
      </c>
      <c r="D119" s="101" t="s">
        <v>139</v>
      </c>
      <c r="E119" s="101" t="s">
        <v>139</v>
      </c>
      <c r="F119" s="101" t="s">
        <v>139</v>
      </c>
      <c r="G119" s="101" t="s">
        <v>139</v>
      </c>
      <c r="H119" s="101" t="s">
        <v>139</v>
      </c>
      <c r="I119" s="101" t="s">
        <v>139</v>
      </c>
      <c r="J119" s="101" t="s">
        <v>139</v>
      </c>
      <c r="K119" s="101">
        <v>154115.46</v>
      </c>
      <c r="L119" s="101">
        <v>80808.3</v>
      </c>
      <c r="M119" s="101">
        <v>104779.83</v>
      </c>
      <c r="N119" s="100">
        <v>93596.9</v>
      </c>
      <c r="O119" s="100">
        <v>57863.4</v>
      </c>
      <c r="P119" s="100">
        <v>20144</v>
      </c>
      <c r="Q119" s="100">
        <v>24005</v>
      </c>
      <c r="R119" s="100">
        <v>179426</v>
      </c>
      <c r="S119" s="101">
        <v>689826</v>
      </c>
    </row>
    <row r="120" spans="1:19">
      <c r="A120" s="98" t="s">
        <v>377</v>
      </c>
      <c r="B120" s="101">
        <v>2926000</v>
      </c>
      <c r="C120" s="101">
        <v>5457000</v>
      </c>
      <c r="D120" s="101">
        <v>6743000</v>
      </c>
      <c r="E120" s="101">
        <v>6439000</v>
      </c>
      <c r="F120" s="101">
        <v>8053000</v>
      </c>
      <c r="G120" s="101">
        <v>13390000</v>
      </c>
      <c r="H120" s="101">
        <v>12667000</v>
      </c>
      <c r="I120" s="101">
        <v>15076000</v>
      </c>
      <c r="J120" s="101">
        <v>16788000</v>
      </c>
      <c r="K120" s="101">
        <v>7629552.4199999981</v>
      </c>
      <c r="L120" s="101">
        <v>13464750.449999999</v>
      </c>
      <c r="M120" s="101">
        <v>11443192.58</v>
      </c>
      <c r="N120" s="100">
        <v>13091953.85</v>
      </c>
      <c r="O120" s="100">
        <v>13756958.429999998</v>
      </c>
      <c r="P120" s="100">
        <v>15970251</v>
      </c>
      <c r="Q120" s="100">
        <v>14258404</v>
      </c>
      <c r="R120" s="100">
        <v>14919012</v>
      </c>
      <c r="S120" s="101">
        <v>24028434</v>
      </c>
    </row>
    <row r="121" spans="1:19">
      <c r="A121" s="98" t="s">
        <v>378</v>
      </c>
      <c r="B121" s="101">
        <v>2727000</v>
      </c>
      <c r="C121" s="101">
        <v>1489000</v>
      </c>
      <c r="D121" s="101">
        <v>4294000</v>
      </c>
      <c r="E121" s="101">
        <v>2045000</v>
      </c>
      <c r="F121" s="101">
        <v>2776000</v>
      </c>
      <c r="G121" s="101">
        <v>3150000</v>
      </c>
      <c r="H121" s="101">
        <v>4628000</v>
      </c>
      <c r="I121" s="101">
        <v>3117000</v>
      </c>
      <c r="J121" s="101">
        <v>4991000</v>
      </c>
      <c r="K121" s="101">
        <v>3146182.41</v>
      </c>
      <c r="L121" s="101">
        <v>4641290.12</v>
      </c>
      <c r="M121" s="101">
        <v>8334965.79</v>
      </c>
      <c r="N121" s="100">
        <v>14039097.979999995</v>
      </c>
      <c r="O121" s="100">
        <v>14347392.390000001</v>
      </c>
      <c r="P121" s="100">
        <v>7515070</v>
      </c>
      <c r="Q121" s="100">
        <v>11540318</v>
      </c>
      <c r="R121" s="100">
        <v>21171011</v>
      </c>
      <c r="S121" s="101">
        <v>27973311</v>
      </c>
    </row>
    <row r="122" spans="1:19">
      <c r="A122" s="98" t="s">
        <v>379</v>
      </c>
      <c r="B122" s="101">
        <v>14864000</v>
      </c>
      <c r="C122" s="101">
        <v>24000000</v>
      </c>
      <c r="D122" s="101">
        <v>16847000</v>
      </c>
      <c r="E122" s="101">
        <v>13676000</v>
      </c>
      <c r="F122" s="101">
        <v>18684000</v>
      </c>
      <c r="G122" s="101">
        <v>31176000</v>
      </c>
      <c r="H122" s="101">
        <v>17577000</v>
      </c>
      <c r="I122" s="101">
        <v>23618000</v>
      </c>
      <c r="J122" s="101">
        <v>18577000</v>
      </c>
      <c r="K122" s="101">
        <v>8525006.5899999999</v>
      </c>
      <c r="L122" s="101">
        <v>11948132.52</v>
      </c>
      <c r="M122" s="101">
        <v>9520789.1300000008</v>
      </c>
      <c r="N122" s="100">
        <v>19389936.319999997</v>
      </c>
      <c r="O122" s="100">
        <v>13085225.290000003</v>
      </c>
      <c r="P122" s="100">
        <v>35240867</v>
      </c>
      <c r="Q122" s="100">
        <v>26730618</v>
      </c>
      <c r="R122" s="100">
        <v>28859935</v>
      </c>
      <c r="S122" s="101">
        <v>72137193</v>
      </c>
    </row>
    <row r="123" spans="1:19">
      <c r="A123" s="98" t="s">
        <v>380</v>
      </c>
      <c r="B123" s="101" t="s">
        <v>139</v>
      </c>
      <c r="C123" s="101" t="s">
        <v>139</v>
      </c>
      <c r="D123" s="101" t="s">
        <v>139</v>
      </c>
      <c r="E123" s="101" t="s">
        <v>139</v>
      </c>
      <c r="F123" s="101" t="s">
        <v>139</v>
      </c>
      <c r="G123" s="101" t="s">
        <v>139</v>
      </c>
      <c r="H123" s="101" t="s">
        <v>139</v>
      </c>
      <c r="I123" s="101" t="s">
        <v>139</v>
      </c>
      <c r="J123" s="101" t="s">
        <v>139</v>
      </c>
      <c r="K123" s="99">
        <v>0</v>
      </c>
      <c r="L123" s="101">
        <v>350</v>
      </c>
      <c r="M123" s="101">
        <v>2650</v>
      </c>
      <c r="N123" s="100">
        <v>0</v>
      </c>
      <c r="O123" s="100">
        <v>0</v>
      </c>
      <c r="P123" s="100">
        <v>4027</v>
      </c>
      <c r="Q123" s="100">
        <v>1952</v>
      </c>
      <c r="R123" s="100">
        <v>1537</v>
      </c>
      <c r="S123" s="101">
        <v>38040</v>
      </c>
    </row>
    <row r="124" spans="1:19">
      <c r="A124" s="98" t="s">
        <v>381</v>
      </c>
      <c r="B124" s="101" t="s">
        <v>139</v>
      </c>
      <c r="C124" s="101" t="s">
        <v>139</v>
      </c>
      <c r="D124" s="101" t="s">
        <v>139</v>
      </c>
      <c r="E124" s="101" t="s">
        <v>139</v>
      </c>
      <c r="F124" s="101" t="s">
        <v>139</v>
      </c>
      <c r="G124" s="101" t="s">
        <v>139</v>
      </c>
      <c r="H124" s="101" t="s">
        <v>139</v>
      </c>
      <c r="I124" s="101" t="s">
        <v>139</v>
      </c>
      <c r="J124" s="101" t="s">
        <v>139</v>
      </c>
      <c r="K124" s="99">
        <v>0</v>
      </c>
      <c r="L124" s="99">
        <v>0</v>
      </c>
      <c r="M124" s="100">
        <v>0</v>
      </c>
      <c r="N124" s="100">
        <v>6148</v>
      </c>
      <c r="O124" s="100">
        <v>0</v>
      </c>
      <c r="P124" s="100">
        <v>26128</v>
      </c>
      <c r="Q124" s="100">
        <v>0</v>
      </c>
      <c r="R124" s="100">
        <v>0</v>
      </c>
      <c r="S124" s="101">
        <v>3533</v>
      </c>
    </row>
    <row r="125" spans="1:19">
      <c r="A125" s="98" t="s">
        <v>382</v>
      </c>
      <c r="B125" s="101" t="s">
        <v>139</v>
      </c>
      <c r="C125" s="101" t="s">
        <v>139</v>
      </c>
      <c r="D125" s="101" t="s">
        <v>139</v>
      </c>
      <c r="E125" s="101" t="s">
        <v>139</v>
      </c>
      <c r="F125" s="101" t="s">
        <v>139</v>
      </c>
      <c r="G125" s="101" t="s">
        <v>139</v>
      </c>
      <c r="H125" s="101" t="s">
        <v>139</v>
      </c>
      <c r="I125" s="101" t="s">
        <v>139</v>
      </c>
      <c r="J125" s="101" t="s">
        <v>139</v>
      </c>
      <c r="K125" s="101">
        <v>2453675.4900000002</v>
      </c>
      <c r="L125" s="99">
        <v>0</v>
      </c>
      <c r="M125" s="101">
        <v>6092.43</v>
      </c>
      <c r="N125" s="100">
        <v>19146.16</v>
      </c>
      <c r="O125" s="100">
        <v>8228.65</v>
      </c>
      <c r="P125" s="100">
        <v>0</v>
      </c>
      <c r="Q125" s="100">
        <v>0</v>
      </c>
      <c r="R125" s="100">
        <v>0</v>
      </c>
      <c r="S125" s="100">
        <v>0</v>
      </c>
    </row>
    <row r="126" spans="1:19">
      <c r="A126" s="98" t="s">
        <v>383</v>
      </c>
      <c r="B126" s="101" t="s">
        <v>139</v>
      </c>
      <c r="C126" s="101" t="s">
        <v>139</v>
      </c>
      <c r="D126" s="101" t="s">
        <v>139</v>
      </c>
      <c r="E126" s="101" t="s">
        <v>139</v>
      </c>
      <c r="F126" s="101" t="s">
        <v>139</v>
      </c>
      <c r="G126" s="101" t="s">
        <v>139</v>
      </c>
      <c r="H126" s="101" t="s">
        <v>139</v>
      </c>
      <c r="I126" s="101" t="s">
        <v>139</v>
      </c>
      <c r="J126" s="101" t="s">
        <v>139</v>
      </c>
      <c r="K126" s="101">
        <v>207</v>
      </c>
      <c r="L126" s="99">
        <v>0</v>
      </c>
      <c r="M126" s="101">
        <v>8910</v>
      </c>
      <c r="N126" s="100">
        <v>9837</v>
      </c>
      <c r="O126" s="100">
        <v>0</v>
      </c>
      <c r="P126" s="99">
        <v>0</v>
      </c>
      <c r="Q126" s="100">
        <v>0</v>
      </c>
      <c r="R126" s="100">
        <v>0</v>
      </c>
      <c r="S126" s="100">
        <v>0</v>
      </c>
    </row>
    <row r="127" spans="1:19" ht="23.25">
      <c r="A127" s="98" t="s">
        <v>384</v>
      </c>
      <c r="B127" s="101" t="s">
        <v>139</v>
      </c>
      <c r="C127" s="101" t="s">
        <v>139</v>
      </c>
      <c r="D127" s="101" t="s">
        <v>139</v>
      </c>
      <c r="E127" s="101" t="s">
        <v>139</v>
      </c>
      <c r="F127" s="101" t="s">
        <v>139</v>
      </c>
      <c r="G127" s="101" t="s">
        <v>139</v>
      </c>
      <c r="H127" s="101" t="s">
        <v>139</v>
      </c>
      <c r="I127" s="101" t="s">
        <v>139</v>
      </c>
      <c r="J127" s="101" t="s">
        <v>139</v>
      </c>
      <c r="K127" s="101"/>
      <c r="L127" s="99"/>
      <c r="M127" s="101"/>
      <c r="N127" s="100"/>
      <c r="O127" s="100"/>
      <c r="P127" s="99"/>
      <c r="Q127" s="100"/>
      <c r="R127" s="100"/>
      <c r="S127" s="101">
        <v>12560</v>
      </c>
    </row>
    <row r="128" spans="1:19">
      <c r="A128" s="98" t="s">
        <v>385</v>
      </c>
      <c r="B128" s="101" t="s">
        <v>139</v>
      </c>
      <c r="C128" s="101" t="s">
        <v>139</v>
      </c>
      <c r="D128" s="101" t="s">
        <v>139</v>
      </c>
      <c r="E128" s="101" t="s">
        <v>139</v>
      </c>
      <c r="F128" s="101" t="s">
        <v>139</v>
      </c>
      <c r="G128" s="101" t="s">
        <v>139</v>
      </c>
      <c r="H128" s="101" t="s">
        <v>139</v>
      </c>
      <c r="I128" s="101" t="s">
        <v>139</v>
      </c>
      <c r="J128" s="101" t="s">
        <v>139</v>
      </c>
      <c r="K128" s="99">
        <v>0</v>
      </c>
      <c r="L128" s="99">
        <v>0</v>
      </c>
      <c r="M128" s="100">
        <v>0</v>
      </c>
      <c r="N128" s="100">
        <v>80000</v>
      </c>
      <c r="O128" s="100">
        <v>0</v>
      </c>
      <c r="P128" s="99">
        <v>0</v>
      </c>
      <c r="Q128" s="100">
        <v>17630</v>
      </c>
      <c r="R128" s="100">
        <v>20275</v>
      </c>
      <c r="S128" s="101">
        <v>3222</v>
      </c>
    </row>
    <row r="129" spans="1:19">
      <c r="A129" s="98" t="s">
        <v>386</v>
      </c>
      <c r="B129" s="101" t="s">
        <v>139</v>
      </c>
      <c r="C129" s="101" t="s">
        <v>139</v>
      </c>
      <c r="D129" s="101" t="s">
        <v>139</v>
      </c>
      <c r="E129" s="101" t="s">
        <v>139</v>
      </c>
      <c r="F129" s="101" t="s">
        <v>139</v>
      </c>
      <c r="G129" s="101" t="s">
        <v>139</v>
      </c>
      <c r="H129" s="101" t="s">
        <v>139</v>
      </c>
      <c r="I129" s="101" t="s">
        <v>139</v>
      </c>
      <c r="J129" s="101" t="s">
        <v>139</v>
      </c>
      <c r="K129" s="99">
        <v>0</v>
      </c>
      <c r="L129" s="99">
        <v>0</v>
      </c>
      <c r="M129" s="100">
        <v>0</v>
      </c>
      <c r="N129" s="100">
        <v>0</v>
      </c>
      <c r="O129" s="100">
        <v>0</v>
      </c>
      <c r="P129" s="99">
        <v>0</v>
      </c>
      <c r="Q129" s="100">
        <v>0</v>
      </c>
      <c r="R129" s="100">
        <v>66</v>
      </c>
      <c r="S129" s="101">
        <v>4344</v>
      </c>
    </row>
    <row r="130" spans="1:19">
      <c r="A130" s="98" t="s">
        <v>387</v>
      </c>
      <c r="B130" s="101" t="s">
        <v>139</v>
      </c>
      <c r="C130" s="101" t="s">
        <v>139</v>
      </c>
      <c r="D130" s="101" t="s">
        <v>139</v>
      </c>
      <c r="E130" s="101" t="s">
        <v>139</v>
      </c>
      <c r="F130" s="101" t="s">
        <v>139</v>
      </c>
      <c r="G130" s="101" t="s">
        <v>139</v>
      </c>
      <c r="H130" s="101" t="s">
        <v>139</v>
      </c>
      <c r="I130" s="101" t="s">
        <v>139</v>
      </c>
      <c r="J130" s="101" t="s">
        <v>139</v>
      </c>
      <c r="K130" s="101">
        <v>84512.15</v>
      </c>
      <c r="L130" s="101">
        <v>12132.9</v>
      </c>
      <c r="M130" s="101">
        <v>7386.9</v>
      </c>
      <c r="N130" s="100">
        <v>0</v>
      </c>
      <c r="O130" s="100">
        <v>0</v>
      </c>
      <c r="P130" s="100">
        <v>2099</v>
      </c>
      <c r="Q130" s="100">
        <v>0</v>
      </c>
      <c r="R130" s="100">
        <v>200</v>
      </c>
      <c r="S130" s="101">
        <v>15110</v>
      </c>
    </row>
    <row r="131" spans="1:19">
      <c r="A131" s="98" t="s">
        <v>388</v>
      </c>
      <c r="B131" s="101" t="s">
        <v>139</v>
      </c>
      <c r="C131" s="101" t="s">
        <v>139</v>
      </c>
      <c r="D131" s="101" t="s">
        <v>139</v>
      </c>
      <c r="E131" s="101" t="s">
        <v>139</v>
      </c>
      <c r="F131" s="101" t="s">
        <v>139</v>
      </c>
      <c r="G131" s="101" t="s">
        <v>139</v>
      </c>
      <c r="H131" s="101" t="s">
        <v>139</v>
      </c>
      <c r="I131" s="101" t="s">
        <v>139</v>
      </c>
      <c r="J131" s="101" t="s">
        <v>139</v>
      </c>
      <c r="K131" s="101"/>
      <c r="L131" s="101"/>
      <c r="M131" s="101"/>
      <c r="N131" s="100"/>
      <c r="O131" s="100"/>
      <c r="P131" s="100"/>
      <c r="Q131" s="100"/>
      <c r="R131" s="100"/>
      <c r="S131" s="101">
        <v>11168</v>
      </c>
    </row>
    <row r="132" spans="1:19">
      <c r="A132" s="98" t="s">
        <v>389</v>
      </c>
      <c r="B132" s="101" t="s">
        <v>139</v>
      </c>
      <c r="C132" s="101" t="s">
        <v>139</v>
      </c>
      <c r="D132" s="101" t="s">
        <v>139</v>
      </c>
      <c r="E132" s="101" t="s">
        <v>139</v>
      </c>
      <c r="F132" s="101" t="s">
        <v>139</v>
      </c>
      <c r="G132" s="101" t="s">
        <v>139</v>
      </c>
      <c r="H132" s="101" t="s">
        <v>139</v>
      </c>
      <c r="I132" s="101" t="s">
        <v>139</v>
      </c>
      <c r="J132" s="101" t="s">
        <v>139</v>
      </c>
      <c r="K132" s="101">
        <v>0</v>
      </c>
      <c r="L132" s="101">
        <v>0</v>
      </c>
      <c r="M132" s="101">
        <v>0</v>
      </c>
      <c r="N132" s="100">
        <v>0</v>
      </c>
      <c r="O132" s="100">
        <v>0</v>
      </c>
      <c r="P132" s="100">
        <v>0</v>
      </c>
      <c r="Q132" s="100">
        <v>0</v>
      </c>
      <c r="R132" s="100">
        <v>6452</v>
      </c>
      <c r="S132" s="100">
        <v>0</v>
      </c>
    </row>
    <row r="133" spans="1:19">
      <c r="A133" s="98" t="s">
        <v>390</v>
      </c>
      <c r="B133" s="101" t="s">
        <v>139</v>
      </c>
      <c r="C133" s="101" t="s">
        <v>139</v>
      </c>
      <c r="D133" s="101" t="s">
        <v>139</v>
      </c>
      <c r="E133" s="101" t="s">
        <v>139</v>
      </c>
      <c r="F133" s="101" t="s">
        <v>139</v>
      </c>
      <c r="G133" s="101" t="s">
        <v>139</v>
      </c>
      <c r="H133" s="101" t="s">
        <v>139</v>
      </c>
      <c r="I133" s="101" t="s">
        <v>139</v>
      </c>
      <c r="J133" s="101" t="s">
        <v>139</v>
      </c>
      <c r="K133" s="99">
        <v>0</v>
      </c>
      <c r="L133" s="99">
        <v>0</v>
      </c>
      <c r="M133" s="100">
        <v>0</v>
      </c>
      <c r="N133" s="100">
        <v>0</v>
      </c>
      <c r="O133" s="100">
        <v>25</v>
      </c>
      <c r="P133" s="100">
        <v>0</v>
      </c>
      <c r="Q133" s="100">
        <v>0</v>
      </c>
      <c r="R133" s="100">
        <v>0</v>
      </c>
      <c r="S133" s="100">
        <v>0</v>
      </c>
    </row>
    <row r="134" spans="1:19">
      <c r="A134" s="98" t="s">
        <v>391</v>
      </c>
      <c r="B134" s="101" t="s">
        <v>139</v>
      </c>
      <c r="C134" s="101" t="s">
        <v>139</v>
      </c>
      <c r="D134" s="101" t="s">
        <v>139</v>
      </c>
      <c r="E134" s="101" t="s">
        <v>139</v>
      </c>
      <c r="F134" s="101" t="s">
        <v>139</v>
      </c>
      <c r="G134" s="101" t="s">
        <v>139</v>
      </c>
      <c r="H134" s="101" t="s">
        <v>139</v>
      </c>
      <c r="I134" s="101" t="s">
        <v>139</v>
      </c>
      <c r="J134" s="101" t="s">
        <v>139</v>
      </c>
      <c r="K134" s="99">
        <v>0</v>
      </c>
      <c r="L134" s="101">
        <v>719</v>
      </c>
      <c r="M134" s="100">
        <v>0</v>
      </c>
      <c r="N134" s="100">
        <v>172.6</v>
      </c>
      <c r="O134" s="100">
        <v>0</v>
      </c>
      <c r="P134" s="99">
        <v>0</v>
      </c>
      <c r="Q134" s="100">
        <v>0</v>
      </c>
      <c r="R134" s="100">
        <v>0</v>
      </c>
      <c r="S134" s="100">
        <v>0</v>
      </c>
    </row>
    <row r="135" spans="1:19">
      <c r="A135" s="98" t="s">
        <v>392</v>
      </c>
      <c r="B135" s="101" t="s">
        <v>139</v>
      </c>
      <c r="C135" s="101" t="s">
        <v>139</v>
      </c>
      <c r="D135" s="101" t="s">
        <v>139</v>
      </c>
      <c r="E135" s="101" t="s">
        <v>139</v>
      </c>
      <c r="F135" s="101" t="s">
        <v>139</v>
      </c>
      <c r="G135" s="101" t="s">
        <v>139</v>
      </c>
      <c r="H135" s="101" t="s">
        <v>139</v>
      </c>
      <c r="I135" s="101" t="s">
        <v>139</v>
      </c>
      <c r="J135" s="101" t="s">
        <v>139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100">
        <v>15770</v>
      </c>
      <c r="R135" s="100">
        <v>0</v>
      </c>
      <c r="S135" s="101">
        <v>1500</v>
      </c>
    </row>
    <row r="136" spans="1:19">
      <c r="A136" s="98" t="s">
        <v>393</v>
      </c>
      <c r="B136" s="101" t="s">
        <v>139</v>
      </c>
      <c r="C136" s="101" t="s">
        <v>139</v>
      </c>
      <c r="D136" s="101" t="s">
        <v>139</v>
      </c>
      <c r="E136" s="101" t="s">
        <v>139</v>
      </c>
      <c r="F136" s="101" t="s">
        <v>139</v>
      </c>
      <c r="G136" s="101" t="s">
        <v>139</v>
      </c>
      <c r="H136" s="101" t="s">
        <v>139</v>
      </c>
      <c r="I136" s="101" t="s">
        <v>139</v>
      </c>
      <c r="J136" s="101" t="s">
        <v>139</v>
      </c>
      <c r="K136" s="101">
        <v>25914.05</v>
      </c>
      <c r="L136" s="99">
        <v>0</v>
      </c>
      <c r="M136" s="100">
        <v>0</v>
      </c>
      <c r="N136" s="100">
        <v>11</v>
      </c>
      <c r="O136" s="100">
        <v>248484.7</v>
      </c>
      <c r="P136" s="100">
        <v>41820</v>
      </c>
      <c r="Q136" s="100">
        <v>415086</v>
      </c>
      <c r="R136" s="100">
        <v>33932</v>
      </c>
      <c r="S136" s="101">
        <v>222221</v>
      </c>
    </row>
    <row r="137" spans="1:19">
      <c r="A137" s="98" t="s">
        <v>394</v>
      </c>
      <c r="B137" s="101" t="s">
        <v>139</v>
      </c>
      <c r="C137" s="101" t="s">
        <v>139</v>
      </c>
      <c r="D137" s="101" t="s">
        <v>139</v>
      </c>
      <c r="E137" s="101" t="s">
        <v>139</v>
      </c>
      <c r="F137" s="101" t="s">
        <v>139</v>
      </c>
      <c r="G137" s="101" t="s">
        <v>139</v>
      </c>
      <c r="H137" s="101" t="s">
        <v>139</v>
      </c>
      <c r="I137" s="101" t="s">
        <v>139</v>
      </c>
      <c r="J137" s="101" t="s">
        <v>139</v>
      </c>
      <c r="K137" s="99">
        <v>0</v>
      </c>
      <c r="L137" s="99">
        <v>0</v>
      </c>
      <c r="M137" s="100">
        <v>0</v>
      </c>
      <c r="N137" s="100">
        <v>145800</v>
      </c>
      <c r="O137" s="100">
        <v>97662</v>
      </c>
      <c r="P137" s="100">
        <v>0</v>
      </c>
      <c r="Q137" s="100">
        <v>0</v>
      </c>
      <c r="R137" s="100">
        <v>4542</v>
      </c>
      <c r="S137" s="100">
        <v>0</v>
      </c>
    </row>
    <row r="138" spans="1:19">
      <c r="A138" s="98" t="s">
        <v>395</v>
      </c>
      <c r="B138" s="101" t="s">
        <v>139</v>
      </c>
      <c r="C138" s="101" t="s">
        <v>139</v>
      </c>
      <c r="D138" s="101" t="s">
        <v>139</v>
      </c>
      <c r="E138" s="101" t="s">
        <v>139</v>
      </c>
      <c r="F138" s="101" t="s">
        <v>139</v>
      </c>
      <c r="G138" s="101" t="s">
        <v>139</v>
      </c>
      <c r="H138" s="101" t="s">
        <v>139</v>
      </c>
      <c r="I138" s="101" t="s">
        <v>139</v>
      </c>
      <c r="J138" s="101" t="s">
        <v>139</v>
      </c>
      <c r="K138" s="99">
        <v>0</v>
      </c>
      <c r="L138" s="99">
        <v>0</v>
      </c>
      <c r="M138" s="101">
        <v>15479</v>
      </c>
      <c r="N138" s="100">
        <v>0</v>
      </c>
      <c r="O138" s="100">
        <v>0</v>
      </c>
      <c r="P138" s="99">
        <v>0</v>
      </c>
      <c r="Q138" s="100">
        <v>30212</v>
      </c>
      <c r="R138" s="100">
        <v>0</v>
      </c>
      <c r="S138" s="101">
        <v>4967</v>
      </c>
    </row>
    <row r="139" spans="1:19">
      <c r="A139" s="98" t="s">
        <v>396</v>
      </c>
      <c r="B139" s="101">
        <v>3654000</v>
      </c>
      <c r="C139" s="101">
        <v>2003000</v>
      </c>
      <c r="D139" s="101">
        <v>10114000</v>
      </c>
      <c r="E139" s="101">
        <v>440000</v>
      </c>
      <c r="F139" s="101">
        <v>0</v>
      </c>
      <c r="G139" s="101">
        <v>1337000</v>
      </c>
      <c r="H139" s="101">
        <v>0</v>
      </c>
      <c r="I139" s="101">
        <v>1401000</v>
      </c>
      <c r="J139" s="101">
        <v>1069000</v>
      </c>
      <c r="K139" s="101">
        <v>285412.5</v>
      </c>
      <c r="L139" s="99">
        <v>0</v>
      </c>
      <c r="M139" s="101">
        <v>709652.94</v>
      </c>
      <c r="N139" s="100">
        <v>0</v>
      </c>
      <c r="O139" s="100">
        <v>734320</v>
      </c>
      <c r="P139" s="100">
        <v>114521</v>
      </c>
      <c r="Q139" s="100">
        <v>10400</v>
      </c>
      <c r="R139" s="100">
        <v>550</v>
      </c>
      <c r="S139" s="101">
        <v>66107</v>
      </c>
    </row>
    <row r="140" spans="1:19">
      <c r="A140" s="98" t="s">
        <v>397</v>
      </c>
      <c r="B140" s="101" t="s">
        <v>139</v>
      </c>
      <c r="C140" s="101" t="s">
        <v>139</v>
      </c>
      <c r="D140" s="101" t="s">
        <v>139</v>
      </c>
      <c r="E140" s="101" t="s">
        <v>139</v>
      </c>
      <c r="F140" s="101" t="s">
        <v>139</v>
      </c>
      <c r="G140" s="101" t="s">
        <v>139</v>
      </c>
      <c r="H140" s="101" t="s">
        <v>139</v>
      </c>
      <c r="I140" s="101" t="s">
        <v>139</v>
      </c>
      <c r="J140" s="101" t="s">
        <v>139</v>
      </c>
      <c r="K140" s="101">
        <v>1049098.69</v>
      </c>
      <c r="L140" s="103">
        <v>770342.6</v>
      </c>
      <c r="M140" s="101">
        <v>796030.47</v>
      </c>
      <c r="N140" s="100">
        <v>1228880.17</v>
      </c>
      <c r="O140" s="100">
        <v>750996.9</v>
      </c>
      <c r="P140" s="100">
        <v>957616</v>
      </c>
      <c r="Q140" s="100">
        <v>757325</v>
      </c>
      <c r="R140" s="100">
        <v>772984</v>
      </c>
      <c r="S140" s="101">
        <v>1399372</v>
      </c>
    </row>
    <row r="141" spans="1:19">
      <c r="A141" s="98" t="s">
        <v>398</v>
      </c>
      <c r="B141" s="101" t="s">
        <v>139</v>
      </c>
      <c r="C141" s="101" t="s">
        <v>139</v>
      </c>
      <c r="D141" s="101" t="s">
        <v>139</v>
      </c>
      <c r="E141" s="101" t="s">
        <v>139</v>
      </c>
      <c r="F141" s="101" t="s">
        <v>139</v>
      </c>
      <c r="G141" s="101" t="s">
        <v>139</v>
      </c>
      <c r="H141" s="101" t="s">
        <v>139</v>
      </c>
      <c r="I141" s="101" t="s">
        <v>139</v>
      </c>
      <c r="J141" s="101" t="s">
        <v>139</v>
      </c>
      <c r="K141" s="99">
        <v>0</v>
      </c>
      <c r="L141" s="99">
        <v>0</v>
      </c>
      <c r="M141" s="100">
        <v>0</v>
      </c>
      <c r="N141" s="100">
        <v>0</v>
      </c>
      <c r="O141" s="100">
        <v>84232</v>
      </c>
      <c r="P141" s="100">
        <v>0</v>
      </c>
      <c r="Q141" s="100">
        <v>47040</v>
      </c>
      <c r="R141" s="100">
        <v>189330</v>
      </c>
      <c r="S141" s="100">
        <v>0</v>
      </c>
    </row>
    <row r="142" spans="1:19">
      <c r="A142" s="98" t="s">
        <v>399</v>
      </c>
      <c r="B142" s="101" t="s">
        <v>139</v>
      </c>
      <c r="C142" s="101" t="s">
        <v>139</v>
      </c>
      <c r="D142" s="101" t="s">
        <v>139</v>
      </c>
      <c r="E142" s="101" t="s">
        <v>139</v>
      </c>
      <c r="F142" s="101" t="s">
        <v>139</v>
      </c>
      <c r="G142" s="101" t="s">
        <v>139</v>
      </c>
      <c r="H142" s="101" t="s">
        <v>139</v>
      </c>
      <c r="I142" s="101" t="s">
        <v>139</v>
      </c>
      <c r="J142" s="101" t="s">
        <v>139</v>
      </c>
      <c r="K142" s="99">
        <v>0</v>
      </c>
      <c r="L142" s="99">
        <v>0</v>
      </c>
      <c r="M142" s="100">
        <v>0</v>
      </c>
      <c r="N142" s="100">
        <v>0</v>
      </c>
      <c r="O142" s="100">
        <v>18545.46</v>
      </c>
      <c r="P142" s="100">
        <v>0</v>
      </c>
      <c r="Q142" s="102"/>
      <c r="R142" s="100">
        <v>0</v>
      </c>
      <c r="S142" s="101">
        <v>4532570</v>
      </c>
    </row>
    <row r="143" spans="1:19">
      <c r="A143" s="98" t="s">
        <v>400</v>
      </c>
      <c r="B143" s="101">
        <v>1058000</v>
      </c>
      <c r="C143" s="101">
        <v>1168000</v>
      </c>
      <c r="D143" s="101">
        <v>2810000</v>
      </c>
      <c r="E143" s="101">
        <v>1747000</v>
      </c>
      <c r="F143" s="101">
        <v>2869000</v>
      </c>
      <c r="G143" s="101">
        <v>1573000</v>
      </c>
      <c r="H143" s="101">
        <v>2942000</v>
      </c>
      <c r="I143" s="101">
        <v>4990000</v>
      </c>
      <c r="J143" s="101">
        <v>9513000</v>
      </c>
      <c r="K143" s="101">
        <v>5469506.5799999991</v>
      </c>
      <c r="L143" s="103">
        <v>3768880.55</v>
      </c>
      <c r="M143" s="101">
        <v>2440027.5699999998</v>
      </c>
      <c r="N143" s="100">
        <v>5540751.0300000003</v>
      </c>
      <c r="O143" s="100">
        <v>3602341.83</v>
      </c>
      <c r="P143" s="100">
        <v>5846066</v>
      </c>
      <c r="Q143" s="100">
        <v>3148770</v>
      </c>
      <c r="R143" s="100">
        <v>2629408</v>
      </c>
      <c r="S143" s="100">
        <v>0</v>
      </c>
    </row>
    <row r="144" spans="1:19" ht="23.25">
      <c r="A144" s="98" t="s">
        <v>401</v>
      </c>
      <c r="B144" s="101" t="s">
        <v>139</v>
      </c>
      <c r="C144" s="101" t="s">
        <v>139</v>
      </c>
      <c r="D144" s="101" t="s">
        <v>139</v>
      </c>
      <c r="E144" s="101" t="s">
        <v>139</v>
      </c>
      <c r="F144" s="101" t="s">
        <v>139</v>
      </c>
      <c r="G144" s="101" t="s">
        <v>139</v>
      </c>
      <c r="H144" s="101" t="s">
        <v>139</v>
      </c>
      <c r="I144" s="101" t="s">
        <v>139</v>
      </c>
      <c r="J144" s="101" t="s">
        <v>139</v>
      </c>
      <c r="K144" s="99">
        <v>0</v>
      </c>
      <c r="L144" s="99">
        <v>0</v>
      </c>
      <c r="M144" s="100">
        <v>0</v>
      </c>
      <c r="N144" s="100">
        <v>0</v>
      </c>
      <c r="O144" s="100">
        <v>0</v>
      </c>
      <c r="P144" s="100">
        <v>15803</v>
      </c>
      <c r="Q144" s="100">
        <v>598</v>
      </c>
      <c r="R144" s="100">
        <v>303</v>
      </c>
      <c r="S144" s="100">
        <v>0</v>
      </c>
    </row>
    <row r="145" spans="1:19">
      <c r="A145" s="98" t="s">
        <v>402</v>
      </c>
      <c r="B145" s="101" t="s">
        <v>139</v>
      </c>
      <c r="C145" s="101" t="s">
        <v>139</v>
      </c>
      <c r="D145" s="101" t="s">
        <v>139</v>
      </c>
      <c r="E145" s="101" t="s">
        <v>139</v>
      </c>
      <c r="F145" s="101" t="s">
        <v>139</v>
      </c>
      <c r="G145" s="101" t="s">
        <v>139</v>
      </c>
      <c r="H145" s="101" t="s">
        <v>139</v>
      </c>
      <c r="I145" s="101" t="s">
        <v>139</v>
      </c>
      <c r="J145" s="101" t="s">
        <v>139</v>
      </c>
      <c r="K145" s="99">
        <v>0</v>
      </c>
      <c r="L145" s="99">
        <v>0</v>
      </c>
      <c r="M145" s="100">
        <v>0</v>
      </c>
      <c r="N145" s="100">
        <v>0</v>
      </c>
      <c r="O145" s="100">
        <v>0</v>
      </c>
      <c r="P145" s="100">
        <v>91</v>
      </c>
      <c r="Q145" s="100">
        <v>0</v>
      </c>
      <c r="R145" s="100">
        <v>0</v>
      </c>
      <c r="S145" s="100">
        <v>0</v>
      </c>
    </row>
    <row r="146" spans="1:19">
      <c r="A146" s="98" t="s">
        <v>403</v>
      </c>
      <c r="B146" s="101" t="s">
        <v>139</v>
      </c>
      <c r="C146" s="101" t="s">
        <v>139</v>
      </c>
      <c r="D146" s="101" t="s">
        <v>139</v>
      </c>
      <c r="E146" s="101" t="s">
        <v>139</v>
      </c>
      <c r="F146" s="101" t="s">
        <v>139</v>
      </c>
      <c r="G146" s="101" t="s">
        <v>139</v>
      </c>
      <c r="H146" s="101" t="s">
        <v>139</v>
      </c>
      <c r="I146" s="101" t="s">
        <v>139</v>
      </c>
      <c r="J146" s="101" t="s">
        <v>139</v>
      </c>
      <c r="K146" s="99">
        <v>0</v>
      </c>
      <c r="L146" s="99">
        <v>0</v>
      </c>
      <c r="M146" s="100">
        <v>0</v>
      </c>
      <c r="N146" s="100">
        <v>1370.85</v>
      </c>
      <c r="O146" s="100">
        <v>1699.8</v>
      </c>
      <c r="P146" s="100">
        <v>506</v>
      </c>
      <c r="Q146" s="100">
        <v>22904</v>
      </c>
      <c r="R146" s="100">
        <v>0</v>
      </c>
      <c r="S146" s="100">
        <v>0</v>
      </c>
    </row>
    <row r="147" spans="1:19">
      <c r="A147" s="98" t="s">
        <v>404</v>
      </c>
      <c r="B147" s="101" t="s">
        <v>139</v>
      </c>
      <c r="C147" s="101" t="s">
        <v>139</v>
      </c>
      <c r="D147" s="101" t="s">
        <v>139</v>
      </c>
      <c r="E147" s="101" t="s">
        <v>139</v>
      </c>
      <c r="F147" s="101" t="s">
        <v>139</v>
      </c>
      <c r="G147" s="101" t="s">
        <v>139</v>
      </c>
      <c r="H147" s="101" t="s">
        <v>139</v>
      </c>
      <c r="I147" s="101" t="s">
        <v>139</v>
      </c>
      <c r="J147" s="101" t="s">
        <v>139</v>
      </c>
      <c r="K147" s="101">
        <v>600</v>
      </c>
      <c r="L147" s="99">
        <v>0</v>
      </c>
      <c r="M147" s="100">
        <v>0</v>
      </c>
      <c r="N147" s="100">
        <v>600</v>
      </c>
      <c r="O147" s="100">
        <v>45795.64</v>
      </c>
      <c r="P147" s="100">
        <v>80359</v>
      </c>
      <c r="Q147" s="100">
        <v>174136</v>
      </c>
      <c r="R147" s="100">
        <v>0</v>
      </c>
      <c r="S147" s="101">
        <v>32976</v>
      </c>
    </row>
    <row r="148" spans="1:19">
      <c r="A148" s="98" t="s">
        <v>405</v>
      </c>
      <c r="B148" s="101" t="s">
        <v>139</v>
      </c>
      <c r="C148" s="101" t="s">
        <v>139</v>
      </c>
      <c r="D148" s="101" t="s">
        <v>139</v>
      </c>
      <c r="E148" s="101" t="s">
        <v>139</v>
      </c>
      <c r="F148" s="101" t="s">
        <v>139</v>
      </c>
      <c r="G148" s="101" t="s">
        <v>139</v>
      </c>
      <c r="H148" s="101" t="s">
        <v>139</v>
      </c>
      <c r="I148" s="101" t="s">
        <v>139</v>
      </c>
      <c r="J148" s="101" t="s">
        <v>139</v>
      </c>
      <c r="K148" s="99">
        <v>0</v>
      </c>
      <c r="L148" s="99">
        <v>0</v>
      </c>
      <c r="M148" s="101">
        <v>1880</v>
      </c>
      <c r="N148" s="100">
        <v>0</v>
      </c>
      <c r="O148" s="100">
        <v>80320</v>
      </c>
      <c r="P148" s="100">
        <v>0</v>
      </c>
      <c r="Q148" s="100">
        <v>0</v>
      </c>
      <c r="R148" s="100">
        <v>0</v>
      </c>
      <c r="S148" s="101">
        <v>52957</v>
      </c>
    </row>
    <row r="149" spans="1:19">
      <c r="A149" s="98" t="s">
        <v>406</v>
      </c>
      <c r="B149" s="101" t="s">
        <v>139</v>
      </c>
      <c r="C149" s="101" t="s">
        <v>139</v>
      </c>
      <c r="D149" s="101" t="s">
        <v>139</v>
      </c>
      <c r="E149" s="101" t="s">
        <v>139</v>
      </c>
      <c r="F149" s="101" t="s">
        <v>139</v>
      </c>
      <c r="G149" s="101" t="s">
        <v>139</v>
      </c>
      <c r="H149" s="101" t="s">
        <v>139</v>
      </c>
      <c r="I149" s="101" t="s">
        <v>139</v>
      </c>
      <c r="J149" s="101" t="s">
        <v>139</v>
      </c>
      <c r="K149" s="99">
        <v>0</v>
      </c>
      <c r="L149" s="101">
        <v>60</v>
      </c>
      <c r="M149" s="100">
        <v>0</v>
      </c>
      <c r="N149" s="100">
        <v>0</v>
      </c>
      <c r="O149" s="100">
        <v>0</v>
      </c>
      <c r="P149" s="100">
        <v>2126</v>
      </c>
      <c r="Q149" s="100">
        <v>0</v>
      </c>
      <c r="R149" s="100">
        <v>0</v>
      </c>
      <c r="S149" s="100">
        <v>0</v>
      </c>
    </row>
    <row r="150" spans="1:19">
      <c r="A150" s="98" t="s">
        <v>407</v>
      </c>
      <c r="B150" s="101" t="s">
        <v>139</v>
      </c>
      <c r="C150" s="101" t="s">
        <v>139</v>
      </c>
      <c r="D150" s="101" t="s">
        <v>139</v>
      </c>
      <c r="E150" s="101" t="s">
        <v>139</v>
      </c>
      <c r="F150" s="101" t="s">
        <v>139</v>
      </c>
      <c r="G150" s="101" t="s">
        <v>139</v>
      </c>
      <c r="H150" s="101" t="s">
        <v>139</v>
      </c>
      <c r="I150" s="101" t="s">
        <v>139</v>
      </c>
      <c r="J150" s="101" t="s">
        <v>139</v>
      </c>
      <c r="K150" s="99">
        <v>0</v>
      </c>
      <c r="L150" s="99">
        <v>0</v>
      </c>
      <c r="M150" s="100">
        <v>3600</v>
      </c>
      <c r="N150" s="100">
        <v>10029</v>
      </c>
      <c r="O150" s="100">
        <v>25183</v>
      </c>
      <c r="P150" s="100">
        <v>303069</v>
      </c>
      <c r="Q150" s="100">
        <v>1889</v>
      </c>
      <c r="R150" s="100">
        <v>0</v>
      </c>
      <c r="S150" s="102">
        <v>222</v>
      </c>
    </row>
    <row r="151" spans="1:19">
      <c r="A151" s="98" t="s">
        <v>408</v>
      </c>
      <c r="B151" s="101" t="s">
        <v>139</v>
      </c>
      <c r="C151" s="101" t="s">
        <v>139</v>
      </c>
      <c r="D151" s="101" t="s">
        <v>139</v>
      </c>
      <c r="E151" s="101" t="s">
        <v>139</v>
      </c>
      <c r="F151" s="101" t="s">
        <v>139</v>
      </c>
      <c r="G151" s="101" t="s">
        <v>139</v>
      </c>
      <c r="H151" s="101" t="s">
        <v>139</v>
      </c>
      <c r="I151" s="101" t="s">
        <v>139</v>
      </c>
      <c r="J151" s="101" t="s">
        <v>139</v>
      </c>
      <c r="K151" s="99">
        <v>0</v>
      </c>
      <c r="L151" s="99">
        <v>0</v>
      </c>
      <c r="M151" s="100">
        <v>0</v>
      </c>
      <c r="N151" s="100">
        <v>60</v>
      </c>
      <c r="O151" s="100">
        <v>0</v>
      </c>
      <c r="P151" s="100">
        <v>200</v>
      </c>
      <c r="Q151" s="100">
        <v>0</v>
      </c>
      <c r="R151" s="100">
        <v>0</v>
      </c>
      <c r="S151" s="100">
        <v>0</v>
      </c>
    </row>
    <row r="152" spans="1:19">
      <c r="A152" s="98" t="s">
        <v>409</v>
      </c>
      <c r="B152" s="101" t="s">
        <v>139</v>
      </c>
      <c r="C152" s="101" t="s">
        <v>139</v>
      </c>
      <c r="D152" s="101" t="s">
        <v>139</v>
      </c>
      <c r="E152" s="101" t="s">
        <v>139</v>
      </c>
      <c r="F152" s="101" t="s">
        <v>139</v>
      </c>
      <c r="G152" s="101" t="s">
        <v>139</v>
      </c>
      <c r="H152" s="101" t="s">
        <v>139</v>
      </c>
      <c r="I152" s="101" t="s">
        <v>139</v>
      </c>
      <c r="J152" s="101" t="s">
        <v>139</v>
      </c>
      <c r="K152" s="101">
        <v>642031.47</v>
      </c>
      <c r="L152" s="103">
        <v>709610.73</v>
      </c>
      <c r="M152" s="101">
        <v>1061323.1599999999</v>
      </c>
      <c r="N152" s="100">
        <v>1274676.47</v>
      </c>
      <c r="O152" s="100">
        <v>641836.68999999994</v>
      </c>
      <c r="P152" s="100">
        <v>1262004</v>
      </c>
      <c r="Q152" s="100">
        <v>2299531</v>
      </c>
      <c r="R152" s="100">
        <v>2899396</v>
      </c>
      <c r="S152" s="101">
        <v>1517139</v>
      </c>
    </row>
    <row r="153" spans="1:19">
      <c r="A153" s="98" t="s">
        <v>410</v>
      </c>
      <c r="B153" s="101" t="s">
        <v>139</v>
      </c>
      <c r="C153" s="101" t="s">
        <v>139</v>
      </c>
      <c r="D153" s="101" t="s">
        <v>139</v>
      </c>
      <c r="E153" s="101" t="s">
        <v>139</v>
      </c>
      <c r="F153" s="101" t="s">
        <v>139</v>
      </c>
      <c r="G153" s="101" t="s">
        <v>139</v>
      </c>
      <c r="H153" s="101" t="s">
        <v>139</v>
      </c>
      <c r="I153" s="101" t="s">
        <v>139</v>
      </c>
      <c r="J153" s="101" t="s">
        <v>139</v>
      </c>
      <c r="K153" s="99">
        <v>0</v>
      </c>
      <c r="L153" s="99">
        <v>0</v>
      </c>
      <c r="M153" s="100">
        <v>0</v>
      </c>
      <c r="N153" s="100">
        <v>26992</v>
      </c>
      <c r="O153" s="100">
        <v>0</v>
      </c>
      <c r="P153" s="100">
        <v>31875</v>
      </c>
      <c r="Q153" s="100">
        <v>0</v>
      </c>
      <c r="R153" s="100">
        <v>3451</v>
      </c>
      <c r="S153" s="100">
        <v>0</v>
      </c>
    </row>
    <row r="154" spans="1:19">
      <c r="A154" s="98" t="s">
        <v>411</v>
      </c>
      <c r="B154" s="101" t="s">
        <v>139</v>
      </c>
      <c r="C154" s="101" t="s">
        <v>139</v>
      </c>
      <c r="D154" s="101" t="s">
        <v>139</v>
      </c>
      <c r="E154" s="101" t="s">
        <v>139</v>
      </c>
      <c r="F154" s="101" t="s">
        <v>139</v>
      </c>
      <c r="G154" s="101" t="s">
        <v>139</v>
      </c>
      <c r="H154" s="101" t="s">
        <v>139</v>
      </c>
      <c r="I154" s="101" t="s">
        <v>139</v>
      </c>
      <c r="J154" s="101" t="s">
        <v>139</v>
      </c>
      <c r="K154" s="101">
        <v>4309.8</v>
      </c>
      <c r="L154" s="103">
        <v>10040.799999999999</v>
      </c>
      <c r="M154" s="100">
        <v>0</v>
      </c>
      <c r="N154" s="100">
        <v>325059</v>
      </c>
      <c r="O154" s="100">
        <v>12562.06</v>
      </c>
      <c r="P154" s="100">
        <v>434</v>
      </c>
      <c r="Q154" s="100">
        <v>700</v>
      </c>
      <c r="R154" s="100">
        <v>0</v>
      </c>
      <c r="S154" s="101">
        <v>1198</v>
      </c>
    </row>
    <row r="155" spans="1:19">
      <c r="A155" s="98" t="s">
        <v>412</v>
      </c>
      <c r="B155" s="101" t="s">
        <v>139</v>
      </c>
      <c r="C155" s="101" t="s">
        <v>139</v>
      </c>
      <c r="D155" s="101" t="s">
        <v>139</v>
      </c>
      <c r="E155" s="101" t="s">
        <v>139</v>
      </c>
      <c r="F155" s="101" t="s">
        <v>139</v>
      </c>
      <c r="G155" s="101" t="s">
        <v>139</v>
      </c>
      <c r="H155" s="101" t="s">
        <v>139</v>
      </c>
      <c r="I155" s="101" t="s">
        <v>139</v>
      </c>
      <c r="J155" s="101" t="s">
        <v>139</v>
      </c>
      <c r="K155" s="99">
        <v>0</v>
      </c>
      <c r="L155" s="99">
        <v>0</v>
      </c>
      <c r="M155" s="100">
        <v>0</v>
      </c>
      <c r="N155" s="100">
        <v>20521.5</v>
      </c>
      <c r="O155" s="100">
        <v>35574.57</v>
      </c>
      <c r="P155" s="100">
        <v>0</v>
      </c>
      <c r="Q155" s="100">
        <v>14224</v>
      </c>
      <c r="R155" s="100">
        <v>2581</v>
      </c>
      <c r="S155" s="102">
        <v>150</v>
      </c>
    </row>
    <row r="156" spans="1:19">
      <c r="A156" s="98" t="s">
        <v>413</v>
      </c>
      <c r="B156" s="101" t="s">
        <v>139</v>
      </c>
      <c r="C156" s="101" t="s">
        <v>139</v>
      </c>
      <c r="D156" s="101" t="s">
        <v>139</v>
      </c>
      <c r="E156" s="101" t="s">
        <v>139</v>
      </c>
      <c r="F156" s="101" t="s">
        <v>139</v>
      </c>
      <c r="G156" s="101" t="s">
        <v>139</v>
      </c>
      <c r="H156" s="101" t="s">
        <v>139</v>
      </c>
      <c r="I156" s="101" t="s">
        <v>139</v>
      </c>
      <c r="J156" s="101" t="s">
        <v>139</v>
      </c>
      <c r="K156" s="101">
        <v>267624.13</v>
      </c>
      <c r="L156" s="103">
        <v>239181.47</v>
      </c>
      <c r="M156" s="101">
        <v>150</v>
      </c>
      <c r="N156" s="100">
        <v>23254.48</v>
      </c>
      <c r="O156" s="100">
        <v>19551.3</v>
      </c>
      <c r="P156" s="100">
        <v>7170</v>
      </c>
      <c r="Q156" s="100">
        <v>60371</v>
      </c>
      <c r="R156" s="100">
        <v>253857</v>
      </c>
      <c r="S156" s="101">
        <v>119356</v>
      </c>
    </row>
    <row r="157" spans="1:19">
      <c r="A157" s="98" t="s">
        <v>414</v>
      </c>
      <c r="B157" s="101" t="s">
        <v>139</v>
      </c>
      <c r="C157" s="101" t="s">
        <v>139</v>
      </c>
      <c r="D157" s="101" t="s">
        <v>139</v>
      </c>
      <c r="E157" s="101" t="s">
        <v>139</v>
      </c>
      <c r="F157" s="101" t="s">
        <v>139</v>
      </c>
      <c r="G157" s="101" t="s">
        <v>139</v>
      </c>
      <c r="H157" s="101" t="s">
        <v>139</v>
      </c>
      <c r="I157" s="101" t="s">
        <v>139</v>
      </c>
      <c r="J157" s="101" t="s">
        <v>139</v>
      </c>
      <c r="K157" s="101">
        <v>0</v>
      </c>
      <c r="L157" s="103">
        <v>0</v>
      </c>
      <c r="M157" s="101">
        <v>0</v>
      </c>
      <c r="N157" s="100">
        <v>0</v>
      </c>
      <c r="O157" s="100">
        <v>0</v>
      </c>
      <c r="P157" s="100">
        <v>0</v>
      </c>
      <c r="Q157" s="100">
        <v>0</v>
      </c>
      <c r="R157" s="100">
        <v>0</v>
      </c>
      <c r="S157" s="101">
        <v>5251</v>
      </c>
    </row>
    <row r="158" spans="1:19">
      <c r="A158" s="98" t="s">
        <v>415</v>
      </c>
      <c r="B158" s="101" t="s">
        <v>139</v>
      </c>
      <c r="C158" s="101" t="s">
        <v>139</v>
      </c>
      <c r="D158" s="101" t="s">
        <v>139</v>
      </c>
      <c r="E158" s="101" t="s">
        <v>139</v>
      </c>
      <c r="F158" s="101" t="s">
        <v>139</v>
      </c>
      <c r="G158" s="101" t="s">
        <v>139</v>
      </c>
      <c r="H158" s="101" t="s">
        <v>139</v>
      </c>
      <c r="I158" s="101" t="s">
        <v>139</v>
      </c>
      <c r="J158" s="101" t="s">
        <v>139</v>
      </c>
      <c r="K158" s="108">
        <v>1216</v>
      </c>
      <c r="L158" s="103">
        <v>2461.5</v>
      </c>
      <c r="M158" s="101">
        <v>5243.85</v>
      </c>
      <c r="N158" s="100">
        <v>12037.25</v>
      </c>
      <c r="O158" s="100">
        <v>24276</v>
      </c>
      <c r="P158" s="100">
        <v>8438</v>
      </c>
      <c r="Q158" s="100">
        <v>5980</v>
      </c>
      <c r="R158" s="99">
        <v>5790</v>
      </c>
      <c r="S158" s="101">
        <v>410458</v>
      </c>
    </row>
    <row r="159" spans="1:19" ht="23.25">
      <c r="A159" s="98" t="s">
        <v>416</v>
      </c>
      <c r="B159" s="101" t="s">
        <v>139</v>
      </c>
      <c r="C159" s="101" t="s">
        <v>139</v>
      </c>
      <c r="D159" s="101" t="s">
        <v>139</v>
      </c>
      <c r="E159" s="101" t="s">
        <v>139</v>
      </c>
      <c r="F159" s="101" t="s">
        <v>139</v>
      </c>
      <c r="G159" s="101" t="s">
        <v>139</v>
      </c>
      <c r="H159" s="101" t="s">
        <v>139</v>
      </c>
      <c r="I159" s="101" t="s">
        <v>139</v>
      </c>
      <c r="J159" s="101" t="s">
        <v>139</v>
      </c>
      <c r="K159" s="99">
        <v>0</v>
      </c>
      <c r="L159" s="99">
        <v>0</v>
      </c>
      <c r="M159" s="101">
        <v>2175</v>
      </c>
      <c r="N159" s="100">
        <v>0</v>
      </c>
      <c r="O159" s="100">
        <v>0</v>
      </c>
      <c r="P159" s="99">
        <v>0</v>
      </c>
      <c r="Q159" s="99">
        <v>0</v>
      </c>
      <c r="R159" s="99">
        <v>0</v>
      </c>
      <c r="S159" s="99"/>
    </row>
    <row r="160" spans="1:19">
      <c r="A160" s="98" t="s">
        <v>417</v>
      </c>
      <c r="B160" s="101" t="s">
        <v>139</v>
      </c>
      <c r="C160" s="101" t="s">
        <v>139</v>
      </c>
      <c r="D160" s="101" t="s">
        <v>139</v>
      </c>
      <c r="E160" s="101" t="s">
        <v>139</v>
      </c>
      <c r="F160" s="101" t="s">
        <v>139</v>
      </c>
      <c r="G160" s="101" t="s">
        <v>139</v>
      </c>
      <c r="H160" s="101" t="s">
        <v>139</v>
      </c>
      <c r="I160" s="101" t="s">
        <v>139</v>
      </c>
      <c r="J160" s="101" t="s">
        <v>139</v>
      </c>
      <c r="K160" s="99">
        <v>0</v>
      </c>
      <c r="L160" s="103">
        <v>4752.91</v>
      </c>
      <c r="M160" s="100">
        <v>0</v>
      </c>
      <c r="N160" s="100">
        <v>3</v>
      </c>
      <c r="O160" s="100">
        <v>1017.2</v>
      </c>
      <c r="P160" s="100">
        <v>106750</v>
      </c>
      <c r="Q160" s="100">
        <v>668</v>
      </c>
      <c r="R160" s="100">
        <v>39</v>
      </c>
      <c r="S160" s="101">
        <v>269250</v>
      </c>
    </row>
    <row r="161" spans="1:19">
      <c r="A161" s="98" t="s">
        <v>418</v>
      </c>
      <c r="B161" s="101" t="s">
        <v>139</v>
      </c>
      <c r="C161" s="101" t="s">
        <v>139</v>
      </c>
      <c r="D161" s="101" t="s">
        <v>139</v>
      </c>
      <c r="E161" s="101" t="s">
        <v>139</v>
      </c>
      <c r="F161" s="101" t="s">
        <v>139</v>
      </c>
      <c r="G161" s="101" t="s">
        <v>139</v>
      </c>
      <c r="H161" s="101" t="s">
        <v>139</v>
      </c>
      <c r="I161" s="101" t="s">
        <v>139</v>
      </c>
      <c r="J161" s="101" t="s">
        <v>139</v>
      </c>
      <c r="K161" s="101">
        <v>10094696.67</v>
      </c>
      <c r="L161" s="103">
        <v>10740205.569999991</v>
      </c>
      <c r="M161" s="104">
        <v>10484250</v>
      </c>
      <c r="N161" s="100">
        <v>6707889.9500000002</v>
      </c>
      <c r="O161" s="100">
        <v>8557758.1900000013</v>
      </c>
      <c r="P161" s="100">
        <v>5190984</v>
      </c>
      <c r="Q161" s="100">
        <v>7491056</v>
      </c>
      <c r="R161" s="100">
        <v>5264923</v>
      </c>
      <c r="S161" s="101">
        <v>12325572</v>
      </c>
    </row>
    <row r="162" spans="1:19">
      <c r="A162" s="98" t="s">
        <v>419</v>
      </c>
      <c r="B162" s="101" t="s">
        <v>139</v>
      </c>
      <c r="C162" s="101" t="s">
        <v>139</v>
      </c>
      <c r="D162" s="101" t="s">
        <v>139</v>
      </c>
      <c r="E162" s="101" t="s">
        <v>139</v>
      </c>
      <c r="F162" s="101" t="s">
        <v>139</v>
      </c>
      <c r="G162" s="101" t="s">
        <v>139</v>
      </c>
      <c r="H162" s="101" t="s">
        <v>139</v>
      </c>
      <c r="I162" s="101" t="s">
        <v>139</v>
      </c>
      <c r="J162" s="101" t="s">
        <v>139</v>
      </c>
      <c r="K162" s="101">
        <v>98760.08</v>
      </c>
      <c r="L162" s="103">
        <v>13719.23</v>
      </c>
      <c r="M162" s="101">
        <v>5080</v>
      </c>
      <c r="N162" s="100">
        <v>389.5</v>
      </c>
      <c r="O162" s="100">
        <v>17828.66</v>
      </c>
      <c r="P162" s="100">
        <v>1372655</v>
      </c>
      <c r="Q162" s="100">
        <v>1703251</v>
      </c>
      <c r="R162" s="100">
        <v>13566</v>
      </c>
      <c r="S162" s="101">
        <v>6610</v>
      </c>
    </row>
    <row r="163" spans="1:19">
      <c r="A163" s="98" t="s">
        <v>420</v>
      </c>
      <c r="B163" s="101" t="s">
        <v>139</v>
      </c>
      <c r="C163" s="101" t="s">
        <v>139</v>
      </c>
      <c r="D163" s="101" t="s">
        <v>139</v>
      </c>
      <c r="E163" s="101" t="s">
        <v>139</v>
      </c>
      <c r="F163" s="101" t="s">
        <v>139</v>
      </c>
      <c r="G163" s="101" t="s">
        <v>139</v>
      </c>
      <c r="H163" s="101" t="s">
        <v>139</v>
      </c>
      <c r="I163" s="101" t="s">
        <v>139</v>
      </c>
      <c r="J163" s="101" t="s">
        <v>139</v>
      </c>
      <c r="K163" s="101">
        <v>157963.48000000001</v>
      </c>
      <c r="L163" s="103">
        <v>64003.38</v>
      </c>
      <c r="M163" s="101">
        <v>521601.36</v>
      </c>
      <c r="N163" s="100">
        <v>72844.039999999994</v>
      </c>
      <c r="O163" s="100">
        <v>228766.74</v>
      </c>
      <c r="P163" s="100">
        <v>64647</v>
      </c>
      <c r="Q163" s="100">
        <v>852931</v>
      </c>
      <c r="R163" s="100">
        <v>576153</v>
      </c>
      <c r="S163" s="101">
        <v>3731834</v>
      </c>
    </row>
    <row r="164" spans="1:19" ht="23.25">
      <c r="A164" s="98" t="s">
        <v>421</v>
      </c>
      <c r="B164" s="101" t="s">
        <v>139</v>
      </c>
      <c r="C164" s="101" t="s">
        <v>139</v>
      </c>
      <c r="D164" s="101" t="s">
        <v>139</v>
      </c>
      <c r="E164" s="101" t="s">
        <v>139</v>
      </c>
      <c r="F164" s="101" t="s">
        <v>139</v>
      </c>
      <c r="G164" s="101" t="s">
        <v>139</v>
      </c>
      <c r="H164" s="101" t="s">
        <v>139</v>
      </c>
      <c r="I164" s="101" t="s">
        <v>139</v>
      </c>
      <c r="J164" s="101" t="s">
        <v>139</v>
      </c>
      <c r="K164" s="101">
        <v>26081.57</v>
      </c>
      <c r="L164" s="99">
        <v>0</v>
      </c>
      <c r="M164" s="100">
        <v>0</v>
      </c>
      <c r="N164" s="100">
        <v>0</v>
      </c>
      <c r="O164" s="100">
        <v>0</v>
      </c>
      <c r="P164" s="99">
        <v>0</v>
      </c>
      <c r="Q164" s="99">
        <v>0</v>
      </c>
      <c r="R164" s="99">
        <v>0</v>
      </c>
      <c r="S164" s="99">
        <v>0</v>
      </c>
    </row>
    <row r="165" spans="1:19">
      <c r="A165" s="98" t="s">
        <v>422</v>
      </c>
      <c r="B165" s="101" t="s">
        <v>139</v>
      </c>
      <c r="C165" s="101" t="s">
        <v>139</v>
      </c>
      <c r="D165" s="101" t="s">
        <v>139</v>
      </c>
      <c r="E165" s="101" t="s">
        <v>139</v>
      </c>
      <c r="F165" s="101" t="s">
        <v>139</v>
      </c>
      <c r="G165" s="101" t="s">
        <v>139</v>
      </c>
      <c r="H165" s="101" t="s">
        <v>139</v>
      </c>
      <c r="I165" s="101" t="s">
        <v>139</v>
      </c>
      <c r="J165" s="101" t="s">
        <v>139</v>
      </c>
      <c r="K165" s="101">
        <v>877.5</v>
      </c>
      <c r="L165" s="103">
        <v>3338</v>
      </c>
      <c r="M165" s="101">
        <v>2200</v>
      </c>
      <c r="N165" s="100">
        <v>800</v>
      </c>
      <c r="O165" s="100">
        <v>836.5</v>
      </c>
      <c r="P165" s="100">
        <v>200</v>
      </c>
      <c r="Q165" s="100">
        <v>2597</v>
      </c>
      <c r="R165" s="100">
        <v>8471</v>
      </c>
      <c r="S165" s="101">
        <v>47694</v>
      </c>
    </row>
    <row r="166" spans="1:19">
      <c r="A166" s="98" t="s">
        <v>423</v>
      </c>
      <c r="B166" s="101" t="s">
        <v>139</v>
      </c>
      <c r="C166" s="101" t="s">
        <v>139</v>
      </c>
      <c r="D166" s="101" t="s">
        <v>139</v>
      </c>
      <c r="E166" s="101" t="s">
        <v>139</v>
      </c>
      <c r="F166" s="101" t="s">
        <v>139</v>
      </c>
      <c r="G166" s="101" t="s">
        <v>139</v>
      </c>
      <c r="H166" s="101" t="s">
        <v>139</v>
      </c>
      <c r="I166" s="101" t="s">
        <v>139</v>
      </c>
      <c r="J166" s="101" t="s">
        <v>139</v>
      </c>
      <c r="K166" s="101">
        <v>41187</v>
      </c>
      <c r="L166" s="103">
        <v>1767164</v>
      </c>
      <c r="M166" s="101">
        <v>32205.43</v>
      </c>
      <c r="N166" s="100">
        <v>33960.15</v>
      </c>
      <c r="O166" s="100">
        <v>38639.089999999997</v>
      </c>
      <c r="P166" s="100">
        <v>7979</v>
      </c>
      <c r="Q166" s="100">
        <v>62541</v>
      </c>
      <c r="R166" s="100">
        <v>63843</v>
      </c>
      <c r="S166" s="101">
        <v>3148702</v>
      </c>
    </row>
    <row r="167" spans="1:19" ht="23.25">
      <c r="A167" s="98" t="s">
        <v>424</v>
      </c>
      <c r="B167" s="101" t="s">
        <v>139</v>
      </c>
      <c r="C167" s="101" t="s">
        <v>139</v>
      </c>
      <c r="D167" s="101" t="s">
        <v>139</v>
      </c>
      <c r="E167" s="101" t="s">
        <v>139</v>
      </c>
      <c r="F167" s="101" t="s">
        <v>139</v>
      </c>
      <c r="G167" s="101" t="s">
        <v>139</v>
      </c>
      <c r="H167" s="101" t="s">
        <v>139</v>
      </c>
      <c r="I167" s="101" t="s">
        <v>139</v>
      </c>
      <c r="J167" s="101" t="s">
        <v>139</v>
      </c>
      <c r="K167" s="101">
        <v>35807.19</v>
      </c>
      <c r="L167" s="99">
        <v>0</v>
      </c>
      <c r="M167" s="101">
        <v>358316.25</v>
      </c>
      <c r="N167" s="100">
        <v>223744.75</v>
      </c>
      <c r="O167" s="100">
        <v>149583.51</v>
      </c>
      <c r="P167" s="100">
        <v>241511</v>
      </c>
      <c r="Q167" s="100">
        <v>991591</v>
      </c>
      <c r="R167" s="100">
        <v>3672956</v>
      </c>
      <c r="S167" s="101">
        <v>2864142</v>
      </c>
    </row>
    <row r="168" spans="1:19">
      <c r="A168" s="98" t="s">
        <v>425</v>
      </c>
      <c r="B168" s="101">
        <v>57775000</v>
      </c>
      <c r="C168" s="101">
        <v>50369000</v>
      </c>
      <c r="D168" s="101">
        <v>40200000</v>
      </c>
      <c r="E168" s="101">
        <v>0</v>
      </c>
      <c r="F168" s="101">
        <v>40468000</v>
      </c>
      <c r="G168" s="101">
        <v>48840000</v>
      </c>
      <c r="H168" s="101">
        <v>52165000</v>
      </c>
      <c r="I168" s="101">
        <v>61850000</v>
      </c>
      <c r="J168" s="101">
        <v>70677000</v>
      </c>
      <c r="K168" s="101">
        <v>93110962.449999914</v>
      </c>
      <c r="L168" s="103">
        <v>86542868.979999945</v>
      </c>
      <c r="M168" s="101">
        <v>78935832.640000001</v>
      </c>
      <c r="N168" s="100">
        <v>102295440.20999999</v>
      </c>
      <c r="O168" s="100">
        <v>115196036.73</v>
      </c>
      <c r="P168" s="100">
        <v>78166366</v>
      </c>
      <c r="Q168" s="100">
        <v>105506180</v>
      </c>
      <c r="R168" s="100">
        <v>116472459</v>
      </c>
      <c r="S168" s="101">
        <v>111640145</v>
      </c>
    </row>
    <row r="169" spans="1:19">
      <c r="A169" s="98" t="s">
        <v>426</v>
      </c>
      <c r="B169" s="101" t="s">
        <v>139</v>
      </c>
      <c r="C169" s="101" t="s">
        <v>139</v>
      </c>
      <c r="D169" s="101" t="s">
        <v>139</v>
      </c>
      <c r="E169" s="101" t="s">
        <v>139</v>
      </c>
      <c r="F169" s="101" t="s">
        <v>139</v>
      </c>
      <c r="G169" s="101" t="s">
        <v>139</v>
      </c>
      <c r="H169" s="101" t="s">
        <v>139</v>
      </c>
      <c r="I169" s="101" t="s">
        <v>139</v>
      </c>
      <c r="J169" s="101" t="s">
        <v>139</v>
      </c>
      <c r="K169" s="99">
        <v>0</v>
      </c>
      <c r="L169" s="99">
        <v>0</v>
      </c>
      <c r="M169" s="101">
        <v>800</v>
      </c>
      <c r="N169" s="100">
        <v>0</v>
      </c>
      <c r="O169" s="100">
        <v>0</v>
      </c>
      <c r="P169" s="100">
        <v>10844</v>
      </c>
      <c r="Q169" s="100">
        <v>0</v>
      </c>
      <c r="R169" s="100">
        <v>0</v>
      </c>
      <c r="S169" s="100">
        <v>0</v>
      </c>
    </row>
    <row r="170" spans="1:19">
      <c r="A170" s="98" t="s">
        <v>427</v>
      </c>
      <c r="B170" s="101">
        <v>1204000</v>
      </c>
      <c r="C170" s="101">
        <v>2188000</v>
      </c>
      <c r="D170" s="101">
        <v>1686000</v>
      </c>
      <c r="E170" s="101">
        <v>747000</v>
      </c>
      <c r="F170" s="101">
        <v>2699000</v>
      </c>
      <c r="G170" s="101">
        <v>1719000</v>
      </c>
      <c r="H170" s="101">
        <v>7654000</v>
      </c>
      <c r="I170" s="101">
        <v>1696000</v>
      </c>
      <c r="J170" s="101">
        <v>3960000</v>
      </c>
      <c r="K170" s="101">
        <v>6672088.9799999995</v>
      </c>
      <c r="L170" s="103">
        <v>10854103.849999998</v>
      </c>
      <c r="M170" s="101">
        <v>17813745.170000002</v>
      </c>
      <c r="N170" s="100">
        <v>27984213.420000009</v>
      </c>
      <c r="O170" s="100">
        <v>23321454.359999999</v>
      </c>
      <c r="P170" s="100">
        <v>16912582</v>
      </c>
      <c r="Q170" s="100">
        <v>49691005</v>
      </c>
      <c r="R170" s="100">
        <v>40507295</v>
      </c>
      <c r="S170" s="101">
        <v>62819635</v>
      </c>
    </row>
    <row r="171" spans="1:19" ht="23.25">
      <c r="A171" s="98" t="s">
        <v>428</v>
      </c>
      <c r="B171" s="101" t="s">
        <v>139</v>
      </c>
      <c r="C171" s="101" t="s">
        <v>139</v>
      </c>
      <c r="D171" s="101" t="s">
        <v>139</v>
      </c>
      <c r="E171" s="101" t="s">
        <v>139</v>
      </c>
      <c r="F171" s="101" t="s">
        <v>139</v>
      </c>
      <c r="G171" s="101" t="s">
        <v>139</v>
      </c>
      <c r="H171" s="101" t="s">
        <v>139</v>
      </c>
      <c r="I171" s="101" t="s">
        <v>139</v>
      </c>
      <c r="J171" s="101" t="s">
        <v>139</v>
      </c>
      <c r="K171" s="101">
        <v>35248.85</v>
      </c>
      <c r="L171" s="101">
        <v>20006.16</v>
      </c>
      <c r="M171" s="100">
        <v>14623</v>
      </c>
      <c r="N171" s="106">
        <v>9998.2999999999993</v>
      </c>
      <c r="O171" s="106">
        <v>55480.41</v>
      </c>
      <c r="P171" s="100">
        <v>34417</v>
      </c>
      <c r="Q171" s="100">
        <v>59365</v>
      </c>
      <c r="R171" s="100">
        <v>26120</v>
      </c>
      <c r="S171" s="101">
        <v>72936</v>
      </c>
    </row>
    <row r="172" spans="1:19" ht="23.25">
      <c r="A172" s="98" t="s">
        <v>429</v>
      </c>
      <c r="B172" s="101" t="s">
        <v>139</v>
      </c>
      <c r="C172" s="101" t="s">
        <v>139</v>
      </c>
      <c r="D172" s="101" t="s">
        <v>139</v>
      </c>
      <c r="E172" s="101" t="s">
        <v>139</v>
      </c>
      <c r="F172" s="101" t="s">
        <v>139</v>
      </c>
      <c r="G172" s="101" t="s">
        <v>139</v>
      </c>
      <c r="H172" s="101" t="s">
        <v>139</v>
      </c>
      <c r="I172" s="101" t="s">
        <v>139</v>
      </c>
      <c r="J172" s="101" t="s">
        <v>139</v>
      </c>
      <c r="K172" s="99">
        <v>0</v>
      </c>
      <c r="L172" s="99">
        <v>0</v>
      </c>
      <c r="M172" s="100">
        <v>0</v>
      </c>
      <c r="N172" s="100">
        <v>9722.44</v>
      </c>
      <c r="O172" s="100">
        <v>2467.02</v>
      </c>
      <c r="P172" s="100">
        <v>750</v>
      </c>
      <c r="Q172" s="99">
        <v>0</v>
      </c>
      <c r="R172" s="99">
        <v>13350</v>
      </c>
      <c r="S172" s="99">
        <v>0</v>
      </c>
    </row>
    <row r="173" spans="1:19" ht="23.25">
      <c r="A173" s="98" t="s">
        <v>430</v>
      </c>
      <c r="B173" s="101" t="s">
        <v>139</v>
      </c>
      <c r="C173" s="101" t="s">
        <v>139</v>
      </c>
      <c r="D173" s="101" t="s">
        <v>139</v>
      </c>
      <c r="E173" s="101" t="s">
        <v>139</v>
      </c>
      <c r="F173" s="101" t="s">
        <v>139</v>
      </c>
      <c r="G173" s="101" t="s">
        <v>139</v>
      </c>
      <c r="H173" s="101" t="s">
        <v>139</v>
      </c>
      <c r="I173" s="101" t="s">
        <v>139</v>
      </c>
      <c r="J173" s="101" t="s">
        <v>139</v>
      </c>
      <c r="K173" s="99">
        <v>0</v>
      </c>
      <c r="L173" s="99">
        <v>0</v>
      </c>
      <c r="M173" s="100">
        <v>0</v>
      </c>
      <c r="N173" s="100">
        <v>0</v>
      </c>
      <c r="O173" s="100">
        <v>0</v>
      </c>
      <c r="P173" s="100">
        <v>0</v>
      </c>
      <c r="Q173" s="99">
        <v>0</v>
      </c>
      <c r="R173" s="99">
        <v>0</v>
      </c>
      <c r="S173" s="102">
        <v>27</v>
      </c>
    </row>
    <row r="174" spans="1:19">
      <c r="A174" s="98" t="s">
        <v>431</v>
      </c>
      <c r="B174" s="101" t="s">
        <v>139</v>
      </c>
      <c r="C174" s="101" t="s">
        <v>139</v>
      </c>
      <c r="D174" s="101" t="s">
        <v>139</v>
      </c>
      <c r="E174" s="101" t="s">
        <v>139</v>
      </c>
      <c r="F174" s="101" t="s">
        <v>139</v>
      </c>
      <c r="G174" s="101" t="s">
        <v>139</v>
      </c>
      <c r="H174" s="101" t="s">
        <v>139</v>
      </c>
      <c r="I174" s="101" t="s">
        <v>139</v>
      </c>
      <c r="J174" s="101" t="s">
        <v>139</v>
      </c>
      <c r="K174" s="99">
        <v>0</v>
      </c>
      <c r="L174" s="99">
        <v>0</v>
      </c>
      <c r="M174" s="100">
        <v>0</v>
      </c>
      <c r="N174" s="100">
        <v>734.4</v>
      </c>
      <c r="O174" s="100">
        <v>28995</v>
      </c>
      <c r="P174" s="100">
        <v>1267</v>
      </c>
      <c r="Q174" s="100">
        <v>70</v>
      </c>
      <c r="R174" s="100">
        <v>1063</v>
      </c>
      <c r="S174" s="101">
        <v>18568</v>
      </c>
    </row>
    <row r="175" spans="1:19">
      <c r="A175" s="98" t="s">
        <v>432</v>
      </c>
      <c r="B175" s="101" t="s">
        <v>139</v>
      </c>
      <c r="C175" s="101" t="s">
        <v>139</v>
      </c>
      <c r="D175" s="101" t="s">
        <v>139</v>
      </c>
      <c r="E175" s="101" t="s">
        <v>139</v>
      </c>
      <c r="F175" s="101" t="s">
        <v>139</v>
      </c>
      <c r="G175" s="101" t="s">
        <v>139</v>
      </c>
      <c r="H175" s="101" t="s">
        <v>139</v>
      </c>
      <c r="I175" s="101" t="s">
        <v>139</v>
      </c>
      <c r="J175" s="101" t="s">
        <v>139</v>
      </c>
      <c r="K175" s="101">
        <v>31335.25</v>
      </c>
      <c r="L175" s="99">
        <v>0</v>
      </c>
      <c r="M175" s="100">
        <v>0</v>
      </c>
      <c r="N175" s="100">
        <v>42149.36</v>
      </c>
      <c r="O175" s="100">
        <v>30577.360000000001</v>
      </c>
      <c r="P175" s="100">
        <v>37350</v>
      </c>
      <c r="Q175" s="99">
        <v>0</v>
      </c>
      <c r="R175" s="99">
        <v>50</v>
      </c>
      <c r="S175" s="99">
        <v>0</v>
      </c>
    </row>
    <row r="176" spans="1:19">
      <c r="A176" s="98" t="s">
        <v>433</v>
      </c>
      <c r="B176" s="101" t="s">
        <v>139</v>
      </c>
      <c r="C176" s="101" t="s">
        <v>139</v>
      </c>
      <c r="D176" s="101" t="s">
        <v>139</v>
      </c>
      <c r="E176" s="101" t="s">
        <v>139</v>
      </c>
      <c r="F176" s="101" t="s">
        <v>139</v>
      </c>
      <c r="G176" s="101" t="s">
        <v>139</v>
      </c>
      <c r="H176" s="101" t="s">
        <v>139</v>
      </c>
      <c r="I176" s="101" t="s">
        <v>139</v>
      </c>
      <c r="J176" s="101" t="s">
        <v>139</v>
      </c>
      <c r="K176" s="101">
        <v>95100.6</v>
      </c>
      <c r="L176" s="103">
        <v>98119.8</v>
      </c>
      <c r="M176" s="100">
        <v>0</v>
      </c>
      <c r="N176" s="100">
        <v>150</v>
      </c>
      <c r="O176" s="100">
        <v>126348</v>
      </c>
      <c r="P176" s="100">
        <v>325884</v>
      </c>
      <c r="Q176" s="100">
        <v>194728</v>
      </c>
      <c r="R176" s="100">
        <v>595662</v>
      </c>
      <c r="S176" s="101">
        <v>1707975</v>
      </c>
    </row>
    <row r="177" spans="1:19">
      <c r="A177" s="98" t="s">
        <v>434</v>
      </c>
      <c r="B177" s="101" t="s">
        <v>139</v>
      </c>
      <c r="C177" s="101" t="s">
        <v>139</v>
      </c>
      <c r="D177" s="101" t="s">
        <v>139</v>
      </c>
      <c r="E177" s="101" t="s">
        <v>139</v>
      </c>
      <c r="F177" s="101" t="s">
        <v>139</v>
      </c>
      <c r="G177" s="101" t="s">
        <v>139</v>
      </c>
      <c r="H177" s="101" t="s">
        <v>139</v>
      </c>
      <c r="I177" s="101" t="s">
        <v>139</v>
      </c>
      <c r="J177" s="101" t="s">
        <v>139</v>
      </c>
      <c r="K177" s="99">
        <v>0</v>
      </c>
      <c r="L177" s="99">
        <v>0</v>
      </c>
      <c r="M177" s="99">
        <v>0</v>
      </c>
      <c r="N177" s="99">
        <v>0</v>
      </c>
      <c r="O177" s="99">
        <v>0</v>
      </c>
      <c r="P177" s="99">
        <v>0</v>
      </c>
      <c r="Q177" s="100">
        <v>6205169</v>
      </c>
      <c r="R177" s="100">
        <v>7953738</v>
      </c>
      <c r="S177" s="101">
        <v>9717070</v>
      </c>
    </row>
    <row r="178" spans="1:19" ht="23.25">
      <c r="A178" s="98" t="s">
        <v>435</v>
      </c>
      <c r="B178" s="101" t="s">
        <v>139</v>
      </c>
      <c r="C178" s="101" t="s">
        <v>139</v>
      </c>
      <c r="D178" s="101" t="s">
        <v>139</v>
      </c>
      <c r="E178" s="101" t="s">
        <v>139</v>
      </c>
      <c r="F178" s="101" t="s">
        <v>139</v>
      </c>
      <c r="G178" s="101" t="s">
        <v>139</v>
      </c>
      <c r="H178" s="101" t="s">
        <v>139</v>
      </c>
      <c r="I178" s="101" t="s">
        <v>139</v>
      </c>
      <c r="J178" s="101" t="s">
        <v>139</v>
      </c>
      <c r="K178" s="99">
        <v>0</v>
      </c>
      <c r="L178" s="99">
        <v>0</v>
      </c>
      <c r="M178" s="101">
        <v>8062.8</v>
      </c>
      <c r="N178" s="100">
        <v>0</v>
      </c>
      <c r="O178" s="100">
        <v>0</v>
      </c>
      <c r="P178" s="99">
        <v>0</v>
      </c>
      <c r="Q178" s="99">
        <v>0</v>
      </c>
      <c r="R178" s="99">
        <v>0</v>
      </c>
      <c r="S178" s="99">
        <v>0</v>
      </c>
    </row>
    <row r="179" spans="1:19" ht="23.25">
      <c r="A179" s="98" t="s">
        <v>436</v>
      </c>
      <c r="B179" s="101" t="s">
        <v>139</v>
      </c>
      <c r="C179" s="101" t="s">
        <v>139</v>
      </c>
      <c r="D179" s="101" t="s">
        <v>139</v>
      </c>
      <c r="E179" s="101" t="s">
        <v>139</v>
      </c>
      <c r="F179" s="101" t="s">
        <v>139</v>
      </c>
      <c r="G179" s="101" t="s">
        <v>139</v>
      </c>
      <c r="H179" s="101" t="s">
        <v>139</v>
      </c>
      <c r="I179" s="101" t="s">
        <v>139</v>
      </c>
      <c r="J179" s="101" t="s">
        <v>139</v>
      </c>
      <c r="K179" s="99">
        <v>0</v>
      </c>
      <c r="L179" s="99">
        <v>0</v>
      </c>
      <c r="M179" s="101">
        <v>0</v>
      </c>
      <c r="N179" s="100">
        <v>0</v>
      </c>
      <c r="O179" s="100">
        <v>0</v>
      </c>
      <c r="P179" s="99">
        <v>0</v>
      </c>
      <c r="Q179" s="99">
        <v>0</v>
      </c>
      <c r="R179" s="99">
        <v>0</v>
      </c>
      <c r="S179" s="101">
        <v>14359</v>
      </c>
    </row>
    <row r="180" spans="1:19" ht="23.25">
      <c r="A180" s="98" t="s">
        <v>437</v>
      </c>
      <c r="B180" s="101" t="s">
        <v>139</v>
      </c>
      <c r="C180" s="101" t="s">
        <v>139</v>
      </c>
      <c r="D180" s="101" t="s">
        <v>139</v>
      </c>
      <c r="E180" s="101" t="s">
        <v>139</v>
      </c>
      <c r="F180" s="101" t="s">
        <v>139</v>
      </c>
      <c r="G180" s="101" t="s">
        <v>139</v>
      </c>
      <c r="H180" s="101" t="s">
        <v>139</v>
      </c>
      <c r="I180" s="101" t="s">
        <v>139</v>
      </c>
      <c r="J180" s="101" t="s">
        <v>139</v>
      </c>
      <c r="K180" s="99">
        <v>0</v>
      </c>
      <c r="L180" s="99">
        <v>0</v>
      </c>
      <c r="M180" s="101">
        <v>8966</v>
      </c>
      <c r="N180" s="100">
        <v>1350</v>
      </c>
      <c r="O180" s="100">
        <v>0</v>
      </c>
      <c r="P180" s="99">
        <v>0</v>
      </c>
      <c r="Q180" s="99">
        <v>0</v>
      </c>
      <c r="R180" s="99">
        <v>0</v>
      </c>
      <c r="S180" s="101">
        <v>1273</v>
      </c>
    </row>
    <row r="181" spans="1:19" ht="23.25">
      <c r="A181" s="98" t="s">
        <v>438</v>
      </c>
      <c r="B181" s="101" t="s">
        <v>139</v>
      </c>
      <c r="C181" s="101" t="s">
        <v>139</v>
      </c>
      <c r="D181" s="101" t="s">
        <v>139</v>
      </c>
      <c r="E181" s="101" t="s">
        <v>139</v>
      </c>
      <c r="F181" s="101" t="s">
        <v>139</v>
      </c>
      <c r="G181" s="101" t="s">
        <v>139</v>
      </c>
      <c r="H181" s="101" t="s">
        <v>139</v>
      </c>
      <c r="I181" s="101" t="s">
        <v>139</v>
      </c>
      <c r="J181" s="101" t="s">
        <v>139</v>
      </c>
      <c r="K181" s="99">
        <v>0</v>
      </c>
      <c r="L181" s="99">
        <v>0</v>
      </c>
      <c r="M181" s="100">
        <v>0</v>
      </c>
      <c r="N181" s="100">
        <v>0</v>
      </c>
      <c r="O181" s="100">
        <v>16971.46</v>
      </c>
      <c r="P181" s="100">
        <v>40</v>
      </c>
      <c r="Q181" s="99">
        <v>0</v>
      </c>
      <c r="R181" s="99">
        <v>738</v>
      </c>
      <c r="S181" s="101">
        <v>33750</v>
      </c>
    </row>
    <row r="182" spans="1:19" ht="23.25">
      <c r="A182" s="98" t="s">
        <v>439</v>
      </c>
      <c r="B182" s="101" t="s">
        <v>139</v>
      </c>
      <c r="C182" s="101" t="s">
        <v>139</v>
      </c>
      <c r="D182" s="101" t="s">
        <v>139</v>
      </c>
      <c r="E182" s="101" t="s">
        <v>139</v>
      </c>
      <c r="F182" s="101" t="s">
        <v>139</v>
      </c>
      <c r="G182" s="101" t="s">
        <v>139</v>
      </c>
      <c r="H182" s="101" t="s">
        <v>139</v>
      </c>
      <c r="I182" s="101" t="s">
        <v>139</v>
      </c>
      <c r="J182" s="101" t="s">
        <v>139</v>
      </c>
      <c r="K182" s="99">
        <v>0</v>
      </c>
      <c r="L182" s="99">
        <v>0</v>
      </c>
      <c r="M182" s="104">
        <v>372069</v>
      </c>
      <c r="N182" s="100">
        <v>193819.29</v>
      </c>
      <c r="O182" s="100">
        <v>243755.72</v>
      </c>
      <c r="P182" s="100">
        <v>109980</v>
      </c>
      <c r="Q182" s="100">
        <v>34411</v>
      </c>
      <c r="R182" s="100">
        <v>473713</v>
      </c>
      <c r="S182" s="101">
        <v>929847</v>
      </c>
    </row>
    <row r="183" spans="1:19">
      <c r="A183" s="98" t="s">
        <v>440</v>
      </c>
      <c r="B183" s="101" t="s">
        <v>139</v>
      </c>
      <c r="C183" s="101" t="s">
        <v>139</v>
      </c>
      <c r="D183" s="101" t="s">
        <v>139</v>
      </c>
      <c r="E183" s="101" t="s">
        <v>139</v>
      </c>
      <c r="F183" s="101" t="s">
        <v>139</v>
      </c>
      <c r="G183" s="101" t="s">
        <v>139</v>
      </c>
      <c r="H183" s="101" t="s">
        <v>139</v>
      </c>
      <c r="I183" s="101" t="s">
        <v>139</v>
      </c>
      <c r="J183" s="101" t="s">
        <v>139</v>
      </c>
      <c r="K183" s="99">
        <v>0</v>
      </c>
      <c r="L183" s="99">
        <v>0</v>
      </c>
      <c r="M183" s="104">
        <v>0</v>
      </c>
      <c r="N183" s="100">
        <v>0</v>
      </c>
      <c r="O183" s="100">
        <v>0</v>
      </c>
      <c r="P183" s="100">
        <v>0</v>
      </c>
      <c r="Q183" s="100">
        <v>0</v>
      </c>
      <c r="R183" s="100">
        <v>500</v>
      </c>
      <c r="S183" s="102">
        <v>571</v>
      </c>
    </row>
    <row r="184" spans="1:19">
      <c r="A184" s="98" t="s">
        <v>441</v>
      </c>
      <c r="B184" s="101" t="s">
        <v>139</v>
      </c>
      <c r="C184" s="101" t="s">
        <v>139</v>
      </c>
      <c r="D184" s="101" t="s">
        <v>139</v>
      </c>
      <c r="E184" s="101" t="s">
        <v>139</v>
      </c>
      <c r="F184" s="101" t="s">
        <v>139</v>
      </c>
      <c r="G184" s="101" t="s">
        <v>139</v>
      </c>
      <c r="H184" s="101" t="s">
        <v>139</v>
      </c>
      <c r="I184" s="101" t="s">
        <v>139</v>
      </c>
      <c r="J184" s="101" t="s">
        <v>139</v>
      </c>
      <c r="K184" s="101">
        <v>2190866.08</v>
      </c>
      <c r="L184" s="103">
        <v>2543089.09</v>
      </c>
      <c r="M184" s="101">
        <v>2857800.55</v>
      </c>
      <c r="N184" s="100">
        <v>3185330.96</v>
      </c>
      <c r="O184" s="100">
        <v>3356475.83</v>
      </c>
      <c r="P184" s="100">
        <v>3575363</v>
      </c>
      <c r="Q184" s="99">
        <v>0</v>
      </c>
      <c r="R184" s="99">
        <v>0</v>
      </c>
      <c r="S184" s="102">
        <v>0</v>
      </c>
    </row>
    <row r="185" spans="1:19" ht="23.25">
      <c r="A185" s="98" t="s">
        <v>442</v>
      </c>
      <c r="B185" s="101" t="s">
        <v>139</v>
      </c>
      <c r="C185" s="101" t="s">
        <v>139</v>
      </c>
      <c r="D185" s="101" t="s">
        <v>139</v>
      </c>
      <c r="E185" s="101" t="s">
        <v>139</v>
      </c>
      <c r="F185" s="101" t="s">
        <v>139</v>
      </c>
      <c r="G185" s="101" t="s">
        <v>139</v>
      </c>
      <c r="H185" s="101" t="s">
        <v>139</v>
      </c>
      <c r="I185" s="101" t="s">
        <v>139</v>
      </c>
      <c r="J185" s="101" t="s">
        <v>139</v>
      </c>
      <c r="K185" s="99">
        <v>0</v>
      </c>
      <c r="L185" s="99">
        <v>0</v>
      </c>
      <c r="M185" s="99">
        <v>0</v>
      </c>
      <c r="N185" s="100">
        <v>1164</v>
      </c>
      <c r="O185" s="99">
        <v>0</v>
      </c>
      <c r="P185" s="99">
        <v>0</v>
      </c>
      <c r="Q185" s="99">
        <v>0</v>
      </c>
      <c r="R185" s="99">
        <v>0</v>
      </c>
      <c r="S185" s="101">
        <v>18102</v>
      </c>
    </row>
    <row r="186" spans="1:19" ht="23.25">
      <c r="A186" s="98" t="s">
        <v>443</v>
      </c>
      <c r="B186" s="101" t="s">
        <v>139</v>
      </c>
      <c r="C186" s="101" t="s">
        <v>139</v>
      </c>
      <c r="D186" s="101" t="s">
        <v>139</v>
      </c>
      <c r="E186" s="101" t="s">
        <v>139</v>
      </c>
      <c r="F186" s="101" t="s">
        <v>139</v>
      </c>
      <c r="G186" s="101" t="s">
        <v>139</v>
      </c>
      <c r="H186" s="101" t="s">
        <v>139</v>
      </c>
      <c r="I186" s="101" t="s">
        <v>139</v>
      </c>
      <c r="J186" s="101" t="s">
        <v>139</v>
      </c>
      <c r="K186" s="99">
        <v>0</v>
      </c>
      <c r="L186" s="103">
        <v>104978.99</v>
      </c>
      <c r="M186" s="101">
        <v>170884.65</v>
      </c>
      <c r="N186" s="100">
        <v>246187.43</v>
      </c>
      <c r="O186" s="100">
        <v>149488.85999999999</v>
      </c>
      <c r="P186" s="100">
        <v>52535</v>
      </c>
      <c r="Q186" s="100">
        <v>209888</v>
      </c>
      <c r="R186" s="100">
        <v>655070</v>
      </c>
      <c r="S186" s="101">
        <v>598138</v>
      </c>
    </row>
    <row r="187" spans="1:19">
      <c r="A187" s="98" t="s">
        <v>444</v>
      </c>
      <c r="B187" s="101" t="s">
        <v>139</v>
      </c>
      <c r="C187" s="101" t="s">
        <v>139</v>
      </c>
      <c r="D187" s="101" t="s">
        <v>139</v>
      </c>
      <c r="E187" s="101" t="s">
        <v>139</v>
      </c>
      <c r="F187" s="101" t="s">
        <v>139</v>
      </c>
      <c r="G187" s="101" t="s">
        <v>139</v>
      </c>
      <c r="H187" s="101" t="s">
        <v>139</v>
      </c>
      <c r="I187" s="101" t="s">
        <v>139</v>
      </c>
      <c r="J187" s="101" t="s">
        <v>139</v>
      </c>
      <c r="K187" s="99">
        <v>0</v>
      </c>
      <c r="L187" s="103">
        <v>0</v>
      </c>
      <c r="M187" s="101">
        <v>0</v>
      </c>
      <c r="N187" s="100">
        <v>0</v>
      </c>
      <c r="O187" s="100">
        <v>0</v>
      </c>
      <c r="P187" s="100">
        <v>0</v>
      </c>
      <c r="Q187" s="100">
        <v>0</v>
      </c>
      <c r="R187" s="100">
        <v>0</v>
      </c>
      <c r="S187" s="102">
        <v>319</v>
      </c>
    </row>
    <row r="188" spans="1:19">
      <c r="A188" s="98" t="s">
        <v>445</v>
      </c>
      <c r="B188" s="101" t="s">
        <v>139</v>
      </c>
      <c r="C188" s="101" t="s">
        <v>139</v>
      </c>
      <c r="D188" s="101" t="s">
        <v>139</v>
      </c>
      <c r="E188" s="101" t="s">
        <v>139</v>
      </c>
      <c r="F188" s="101" t="s">
        <v>139</v>
      </c>
      <c r="G188" s="101" t="s">
        <v>139</v>
      </c>
      <c r="H188" s="101" t="s">
        <v>139</v>
      </c>
      <c r="I188" s="101" t="s">
        <v>139</v>
      </c>
      <c r="J188" s="101" t="s">
        <v>139</v>
      </c>
      <c r="K188" s="99">
        <v>0</v>
      </c>
      <c r="L188" s="99">
        <v>0</v>
      </c>
      <c r="M188" s="101">
        <v>713093.24</v>
      </c>
      <c r="N188" s="100">
        <v>736750.29</v>
      </c>
      <c r="O188" s="100">
        <v>689959.09</v>
      </c>
      <c r="P188" s="100">
        <v>912099</v>
      </c>
      <c r="Q188" s="100">
        <v>2959294</v>
      </c>
      <c r="R188" s="100">
        <v>1977947</v>
      </c>
      <c r="S188" s="101">
        <v>4430288</v>
      </c>
    </row>
    <row r="189" spans="1:19" ht="23.25">
      <c r="A189" s="98" t="s">
        <v>446</v>
      </c>
      <c r="B189" s="101" t="s">
        <v>139</v>
      </c>
      <c r="C189" s="101" t="s">
        <v>139</v>
      </c>
      <c r="D189" s="101" t="s">
        <v>139</v>
      </c>
      <c r="E189" s="101" t="s">
        <v>139</v>
      </c>
      <c r="F189" s="101" t="s">
        <v>139</v>
      </c>
      <c r="G189" s="101" t="s">
        <v>139</v>
      </c>
      <c r="H189" s="101" t="s">
        <v>139</v>
      </c>
      <c r="I189" s="101" t="s">
        <v>139</v>
      </c>
      <c r="J189" s="101" t="s">
        <v>139</v>
      </c>
      <c r="K189" s="101">
        <v>11604.3</v>
      </c>
      <c r="L189" s="103">
        <v>32480</v>
      </c>
      <c r="M189" s="101">
        <v>1808</v>
      </c>
      <c r="N189" s="100">
        <v>250474.59</v>
      </c>
      <c r="O189" s="100">
        <v>474759.8</v>
      </c>
      <c r="P189" s="100">
        <v>16173</v>
      </c>
      <c r="Q189" s="100">
        <v>120389</v>
      </c>
      <c r="R189" s="100">
        <v>0</v>
      </c>
      <c r="S189" s="100">
        <v>0</v>
      </c>
    </row>
    <row r="190" spans="1:19" ht="23.25">
      <c r="A190" s="98" t="s">
        <v>447</v>
      </c>
      <c r="B190" s="101" t="s">
        <v>139</v>
      </c>
      <c r="C190" s="101" t="s">
        <v>139</v>
      </c>
      <c r="D190" s="101" t="s">
        <v>139</v>
      </c>
      <c r="E190" s="101" t="s">
        <v>139</v>
      </c>
      <c r="F190" s="101" t="s">
        <v>139</v>
      </c>
      <c r="G190" s="101" t="s">
        <v>139</v>
      </c>
      <c r="H190" s="101" t="s">
        <v>139</v>
      </c>
      <c r="I190" s="101" t="s">
        <v>139</v>
      </c>
      <c r="J190" s="101" t="s">
        <v>139</v>
      </c>
      <c r="K190" s="99">
        <v>0</v>
      </c>
      <c r="L190" s="99">
        <v>0</v>
      </c>
      <c r="M190" s="99">
        <v>0</v>
      </c>
      <c r="N190" s="99">
        <v>0</v>
      </c>
      <c r="O190" s="99">
        <v>0</v>
      </c>
      <c r="P190" s="100">
        <v>30730</v>
      </c>
      <c r="Q190" s="102"/>
      <c r="R190" s="100">
        <v>0</v>
      </c>
      <c r="S190" s="101">
        <v>25198</v>
      </c>
    </row>
    <row r="191" spans="1:19">
      <c r="A191" s="98" t="s">
        <v>448</v>
      </c>
      <c r="B191" s="101" t="s">
        <v>139</v>
      </c>
      <c r="C191" s="101" t="s">
        <v>139</v>
      </c>
      <c r="D191" s="101" t="s">
        <v>139</v>
      </c>
      <c r="E191" s="101" t="s">
        <v>139</v>
      </c>
      <c r="F191" s="101" t="s">
        <v>139</v>
      </c>
      <c r="G191" s="101" t="s">
        <v>139</v>
      </c>
      <c r="H191" s="101" t="s">
        <v>139</v>
      </c>
      <c r="I191" s="101" t="s">
        <v>139</v>
      </c>
      <c r="J191" s="101" t="s">
        <v>139</v>
      </c>
      <c r="K191" s="101">
        <v>63312.5</v>
      </c>
      <c r="L191" s="103">
        <v>50250</v>
      </c>
      <c r="M191" s="101">
        <v>13254</v>
      </c>
      <c r="N191" s="100">
        <v>25448</v>
      </c>
      <c r="O191" s="100">
        <v>7681.27</v>
      </c>
      <c r="P191" s="100">
        <v>7000</v>
      </c>
      <c r="Q191" s="100">
        <v>75379</v>
      </c>
      <c r="R191" s="100">
        <v>199036</v>
      </c>
      <c r="S191" s="101">
        <v>543932</v>
      </c>
    </row>
    <row r="192" spans="1:19">
      <c r="A192" s="98" t="s">
        <v>449</v>
      </c>
      <c r="B192" s="101" t="s">
        <v>139</v>
      </c>
      <c r="C192" s="101" t="s">
        <v>139</v>
      </c>
      <c r="D192" s="101" t="s">
        <v>139</v>
      </c>
      <c r="E192" s="101" t="s">
        <v>139</v>
      </c>
      <c r="F192" s="101" t="s">
        <v>139</v>
      </c>
      <c r="G192" s="101" t="s">
        <v>139</v>
      </c>
      <c r="H192" s="101" t="s">
        <v>139</v>
      </c>
      <c r="I192" s="101" t="s">
        <v>139</v>
      </c>
      <c r="J192" s="101" t="s">
        <v>139</v>
      </c>
      <c r="K192" s="99">
        <v>0</v>
      </c>
      <c r="L192" s="99">
        <v>0</v>
      </c>
      <c r="M192" s="99">
        <v>0</v>
      </c>
      <c r="N192" s="99">
        <v>0</v>
      </c>
      <c r="O192" s="99">
        <v>0</v>
      </c>
      <c r="P192" s="100">
        <v>6810</v>
      </c>
      <c r="Q192" s="102"/>
      <c r="R192" s="99">
        <v>0</v>
      </c>
      <c r="S192" s="99">
        <v>0</v>
      </c>
    </row>
    <row r="193" spans="1:19">
      <c r="A193" s="98" t="s">
        <v>450</v>
      </c>
      <c r="B193" s="101" t="s">
        <v>139</v>
      </c>
      <c r="C193" s="101" t="s">
        <v>139</v>
      </c>
      <c r="D193" s="101" t="s">
        <v>139</v>
      </c>
      <c r="E193" s="101" t="s">
        <v>139</v>
      </c>
      <c r="F193" s="101" t="s">
        <v>139</v>
      </c>
      <c r="G193" s="101" t="s">
        <v>139</v>
      </c>
      <c r="H193" s="101" t="s">
        <v>139</v>
      </c>
      <c r="I193" s="101" t="s">
        <v>139</v>
      </c>
      <c r="J193" s="101" t="s">
        <v>139</v>
      </c>
      <c r="K193" s="99">
        <v>0</v>
      </c>
      <c r="L193" s="99">
        <v>0</v>
      </c>
      <c r="M193" s="101">
        <v>31798.5</v>
      </c>
      <c r="N193" s="99">
        <v>0</v>
      </c>
      <c r="O193" s="99">
        <v>0</v>
      </c>
      <c r="P193" s="99">
        <v>0</v>
      </c>
      <c r="Q193" s="100">
        <v>4920</v>
      </c>
      <c r="R193" s="100">
        <v>0</v>
      </c>
      <c r="S193" s="101">
        <v>15659</v>
      </c>
    </row>
    <row r="194" spans="1:19">
      <c r="A194" s="98" t="s">
        <v>451</v>
      </c>
      <c r="B194" s="101" t="s">
        <v>139</v>
      </c>
      <c r="C194" s="101" t="s">
        <v>139</v>
      </c>
      <c r="D194" s="101" t="s">
        <v>139</v>
      </c>
      <c r="E194" s="101" t="s">
        <v>139</v>
      </c>
      <c r="F194" s="101" t="s">
        <v>139</v>
      </c>
      <c r="G194" s="101" t="s">
        <v>139</v>
      </c>
      <c r="H194" s="101" t="s">
        <v>139</v>
      </c>
      <c r="I194" s="101" t="s">
        <v>139</v>
      </c>
      <c r="J194" s="101" t="s">
        <v>139</v>
      </c>
      <c r="K194" s="99">
        <v>0</v>
      </c>
      <c r="L194" s="99">
        <v>0</v>
      </c>
      <c r="M194" s="99">
        <v>0</v>
      </c>
      <c r="N194" s="99">
        <v>0</v>
      </c>
      <c r="O194" s="99">
        <v>0</v>
      </c>
      <c r="P194" s="99">
        <v>0</v>
      </c>
      <c r="Q194" s="99">
        <v>0</v>
      </c>
      <c r="R194" s="99">
        <v>0</v>
      </c>
      <c r="S194" s="99">
        <v>0</v>
      </c>
    </row>
    <row r="195" spans="1:19" ht="23.25">
      <c r="A195" s="98" t="s">
        <v>452</v>
      </c>
      <c r="B195" s="101" t="s">
        <v>139</v>
      </c>
      <c r="C195" s="101" t="s">
        <v>139</v>
      </c>
      <c r="D195" s="101" t="s">
        <v>139</v>
      </c>
      <c r="E195" s="101" t="s">
        <v>139</v>
      </c>
      <c r="F195" s="101" t="s">
        <v>139</v>
      </c>
      <c r="G195" s="101" t="s">
        <v>139</v>
      </c>
      <c r="H195" s="101" t="s">
        <v>139</v>
      </c>
      <c r="I195" s="101" t="s">
        <v>139</v>
      </c>
      <c r="J195" s="101" t="s">
        <v>139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  <c r="P195" s="100">
        <v>2020</v>
      </c>
      <c r="Q195" s="99">
        <v>0</v>
      </c>
      <c r="R195" s="99">
        <v>0</v>
      </c>
      <c r="S195" s="99">
        <v>0</v>
      </c>
    </row>
    <row r="196" spans="1:19">
      <c r="A196" s="98" t="s">
        <v>453</v>
      </c>
      <c r="B196" s="101" t="s">
        <v>139</v>
      </c>
      <c r="C196" s="101" t="s">
        <v>139</v>
      </c>
      <c r="D196" s="101" t="s">
        <v>139</v>
      </c>
      <c r="E196" s="101" t="s">
        <v>139</v>
      </c>
      <c r="F196" s="101" t="s">
        <v>139</v>
      </c>
      <c r="G196" s="101" t="s">
        <v>139</v>
      </c>
      <c r="H196" s="101" t="s">
        <v>139</v>
      </c>
      <c r="I196" s="101" t="s">
        <v>139</v>
      </c>
      <c r="J196" s="101" t="s">
        <v>139</v>
      </c>
      <c r="K196" s="101">
        <v>8400</v>
      </c>
      <c r="L196" s="103">
        <v>887</v>
      </c>
      <c r="M196" s="99">
        <v>0</v>
      </c>
      <c r="N196" s="100">
        <v>0</v>
      </c>
      <c r="O196" s="100">
        <v>3638.5</v>
      </c>
      <c r="P196" s="100">
        <v>0</v>
      </c>
      <c r="Q196" s="100">
        <v>11548</v>
      </c>
      <c r="R196" s="100">
        <v>0</v>
      </c>
      <c r="S196" s="100">
        <v>0</v>
      </c>
    </row>
    <row r="197" spans="1:19">
      <c r="A197" s="98" t="s">
        <v>454</v>
      </c>
      <c r="B197" s="101" t="s">
        <v>139</v>
      </c>
      <c r="C197" s="101" t="s">
        <v>139</v>
      </c>
      <c r="D197" s="101" t="s">
        <v>139</v>
      </c>
      <c r="E197" s="101" t="s">
        <v>139</v>
      </c>
      <c r="F197" s="101" t="s">
        <v>139</v>
      </c>
      <c r="G197" s="101" t="s">
        <v>139</v>
      </c>
      <c r="H197" s="101" t="s">
        <v>139</v>
      </c>
      <c r="I197" s="101" t="s">
        <v>139</v>
      </c>
      <c r="J197" s="101" t="s">
        <v>139</v>
      </c>
      <c r="K197" s="101">
        <v>10521.75</v>
      </c>
      <c r="L197" s="99">
        <v>0</v>
      </c>
      <c r="M197" s="99">
        <v>0</v>
      </c>
      <c r="N197" s="99">
        <v>0</v>
      </c>
      <c r="O197" s="100">
        <v>7260</v>
      </c>
      <c r="P197" s="100">
        <v>11684</v>
      </c>
      <c r="Q197" s="100">
        <v>399389</v>
      </c>
      <c r="R197" s="100">
        <v>0</v>
      </c>
      <c r="S197" s="101">
        <v>1848554</v>
      </c>
    </row>
    <row r="198" spans="1:19">
      <c r="A198" s="98" t="s">
        <v>455</v>
      </c>
      <c r="B198" s="101" t="s">
        <v>139</v>
      </c>
      <c r="C198" s="101" t="s">
        <v>139</v>
      </c>
      <c r="D198" s="101" t="s">
        <v>139</v>
      </c>
      <c r="E198" s="101" t="s">
        <v>139</v>
      </c>
      <c r="F198" s="101" t="s">
        <v>139</v>
      </c>
      <c r="G198" s="101" t="s">
        <v>139</v>
      </c>
      <c r="H198" s="101" t="s">
        <v>139</v>
      </c>
      <c r="I198" s="101" t="s">
        <v>139</v>
      </c>
      <c r="J198" s="101" t="s">
        <v>139</v>
      </c>
      <c r="K198" s="99">
        <v>0</v>
      </c>
      <c r="L198" s="99">
        <v>0</v>
      </c>
      <c r="M198" s="99">
        <v>0</v>
      </c>
      <c r="N198" s="99">
        <v>0</v>
      </c>
      <c r="O198" s="99">
        <v>0</v>
      </c>
      <c r="P198" s="100">
        <v>575062</v>
      </c>
      <c r="Q198" s="100">
        <v>666477</v>
      </c>
      <c r="R198" s="100">
        <v>2019034</v>
      </c>
      <c r="S198" s="101">
        <v>4907858</v>
      </c>
    </row>
    <row r="199" spans="1:19" ht="23.25">
      <c r="A199" s="98" t="s">
        <v>456</v>
      </c>
      <c r="B199" s="101" t="s">
        <v>139</v>
      </c>
      <c r="C199" s="101" t="s">
        <v>139</v>
      </c>
      <c r="D199" s="101" t="s">
        <v>139</v>
      </c>
      <c r="E199" s="101" t="s">
        <v>139</v>
      </c>
      <c r="F199" s="101" t="s">
        <v>139</v>
      </c>
      <c r="G199" s="101" t="s">
        <v>139</v>
      </c>
      <c r="H199" s="101" t="s">
        <v>139</v>
      </c>
      <c r="I199" s="101" t="s">
        <v>139</v>
      </c>
      <c r="J199" s="101" t="s">
        <v>139</v>
      </c>
      <c r="K199" s="99">
        <v>0</v>
      </c>
      <c r="L199" s="109">
        <v>410099</v>
      </c>
      <c r="M199" s="101">
        <v>950.15</v>
      </c>
      <c r="N199" s="100">
        <v>2966.97</v>
      </c>
      <c r="O199" s="99">
        <v>0</v>
      </c>
      <c r="P199" s="100">
        <v>2409</v>
      </c>
      <c r="Q199" s="99">
        <v>48221</v>
      </c>
      <c r="R199" s="99">
        <v>405300</v>
      </c>
      <c r="S199" s="99">
        <v>0</v>
      </c>
    </row>
    <row r="200" spans="1:19">
      <c r="A200" s="98" t="s">
        <v>457</v>
      </c>
      <c r="B200" s="101" t="s">
        <v>139</v>
      </c>
      <c r="C200" s="101" t="s">
        <v>139</v>
      </c>
      <c r="D200" s="101" t="s">
        <v>139</v>
      </c>
      <c r="E200" s="101" t="s">
        <v>139</v>
      </c>
      <c r="F200" s="101" t="s">
        <v>139</v>
      </c>
      <c r="G200" s="101" t="s">
        <v>139</v>
      </c>
      <c r="H200" s="101" t="s">
        <v>139</v>
      </c>
      <c r="I200" s="101" t="s">
        <v>139</v>
      </c>
      <c r="J200" s="101" t="s">
        <v>139</v>
      </c>
      <c r="K200" s="99">
        <v>0</v>
      </c>
      <c r="L200" s="99">
        <v>0</v>
      </c>
      <c r="M200" s="99">
        <v>0</v>
      </c>
      <c r="N200" s="99">
        <v>0</v>
      </c>
      <c r="O200" s="100">
        <v>900</v>
      </c>
      <c r="P200" s="100">
        <v>804</v>
      </c>
      <c r="Q200" s="99">
        <v>0</v>
      </c>
      <c r="R200" s="99">
        <v>0</v>
      </c>
      <c r="S200" s="99">
        <v>0</v>
      </c>
    </row>
    <row r="201" spans="1:19">
      <c r="A201" s="98" t="s">
        <v>458</v>
      </c>
      <c r="B201" s="101" t="s">
        <v>139</v>
      </c>
      <c r="C201" s="101" t="s">
        <v>139</v>
      </c>
      <c r="D201" s="101" t="s">
        <v>139</v>
      </c>
      <c r="E201" s="101" t="s">
        <v>139</v>
      </c>
      <c r="F201" s="101" t="s">
        <v>139</v>
      </c>
      <c r="G201" s="101" t="s">
        <v>139</v>
      </c>
      <c r="H201" s="101" t="s">
        <v>139</v>
      </c>
      <c r="I201" s="101" t="s">
        <v>139</v>
      </c>
      <c r="J201" s="101" t="s">
        <v>139</v>
      </c>
      <c r="K201" s="101">
        <v>192842.46</v>
      </c>
      <c r="L201" s="103">
        <v>143177.78</v>
      </c>
      <c r="M201" s="101">
        <v>1179674.5</v>
      </c>
      <c r="N201" s="100">
        <v>12520187.080000002</v>
      </c>
      <c r="O201" s="100">
        <v>3054611.4</v>
      </c>
      <c r="P201" s="100">
        <v>706031</v>
      </c>
      <c r="Q201" s="100">
        <v>473117</v>
      </c>
      <c r="R201" s="100">
        <v>2152995</v>
      </c>
      <c r="S201" s="101">
        <v>1438513</v>
      </c>
    </row>
    <row r="202" spans="1:19">
      <c r="A202" s="98" t="s">
        <v>459</v>
      </c>
      <c r="B202" s="101" t="s">
        <v>139</v>
      </c>
      <c r="C202" s="101" t="s">
        <v>139</v>
      </c>
      <c r="D202" s="101" t="s">
        <v>139</v>
      </c>
      <c r="E202" s="101" t="s">
        <v>139</v>
      </c>
      <c r="F202" s="101" t="s">
        <v>139</v>
      </c>
      <c r="G202" s="101" t="s">
        <v>139</v>
      </c>
      <c r="H202" s="101" t="s">
        <v>139</v>
      </c>
      <c r="I202" s="101" t="s">
        <v>139</v>
      </c>
      <c r="J202" s="101" t="s">
        <v>139</v>
      </c>
      <c r="K202" s="101">
        <v>968886.65</v>
      </c>
      <c r="L202" s="103">
        <v>840039.74</v>
      </c>
      <c r="M202" s="101">
        <v>1417552.37</v>
      </c>
      <c r="N202" s="100">
        <v>2017822.56</v>
      </c>
      <c r="O202" s="100">
        <v>2783350.16</v>
      </c>
      <c r="P202" s="100">
        <v>345718</v>
      </c>
      <c r="Q202" s="100">
        <v>791719</v>
      </c>
      <c r="R202" s="100">
        <v>1349502</v>
      </c>
      <c r="S202" s="101">
        <v>1529399</v>
      </c>
    </row>
    <row r="203" spans="1:19">
      <c r="A203" s="98" t="s">
        <v>460</v>
      </c>
      <c r="B203" s="101" t="s">
        <v>139</v>
      </c>
      <c r="C203" s="101" t="s">
        <v>139</v>
      </c>
      <c r="D203" s="101" t="s">
        <v>139</v>
      </c>
      <c r="E203" s="101" t="s">
        <v>139</v>
      </c>
      <c r="F203" s="101" t="s">
        <v>139</v>
      </c>
      <c r="G203" s="101" t="s">
        <v>139</v>
      </c>
      <c r="H203" s="101" t="s">
        <v>139</v>
      </c>
      <c r="I203" s="101" t="s">
        <v>139</v>
      </c>
      <c r="J203" s="101" t="s">
        <v>139</v>
      </c>
      <c r="K203" s="99">
        <v>0</v>
      </c>
      <c r="L203" s="103">
        <v>1100245.25</v>
      </c>
      <c r="M203" s="101">
        <v>1384532.1</v>
      </c>
      <c r="N203" s="100">
        <v>1519027.13</v>
      </c>
      <c r="O203" s="100">
        <v>1573090.48</v>
      </c>
      <c r="P203" s="100">
        <v>1630933</v>
      </c>
      <c r="Q203" s="100">
        <v>2345883</v>
      </c>
      <c r="R203" s="100">
        <v>2461782</v>
      </c>
      <c r="S203" s="101">
        <v>3793044</v>
      </c>
    </row>
    <row r="204" spans="1:19" ht="23.25">
      <c r="A204" s="98" t="s">
        <v>461</v>
      </c>
      <c r="B204" s="101" t="s">
        <v>139</v>
      </c>
      <c r="C204" s="101" t="s">
        <v>139</v>
      </c>
      <c r="D204" s="101" t="s">
        <v>139</v>
      </c>
      <c r="E204" s="101" t="s">
        <v>139</v>
      </c>
      <c r="F204" s="101" t="s">
        <v>139</v>
      </c>
      <c r="G204" s="101" t="s">
        <v>139</v>
      </c>
      <c r="H204" s="101" t="s">
        <v>139</v>
      </c>
      <c r="I204" s="101" t="s">
        <v>139</v>
      </c>
      <c r="J204" s="101" t="s">
        <v>139</v>
      </c>
      <c r="K204" s="99">
        <v>0</v>
      </c>
      <c r="L204" s="99">
        <v>0</v>
      </c>
      <c r="M204" s="99">
        <v>0</v>
      </c>
      <c r="N204" s="99">
        <v>0</v>
      </c>
      <c r="O204" s="99">
        <v>0</v>
      </c>
      <c r="P204" s="100">
        <v>50</v>
      </c>
      <c r="Q204" s="99">
        <v>0</v>
      </c>
      <c r="R204" s="99">
        <v>0</v>
      </c>
      <c r="S204" s="101">
        <v>7519</v>
      </c>
    </row>
    <row r="205" spans="1:19">
      <c r="A205" s="98" t="s">
        <v>462</v>
      </c>
      <c r="B205" s="101" t="s">
        <v>139</v>
      </c>
      <c r="C205" s="101" t="s">
        <v>139</v>
      </c>
      <c r="D205" s="101" t="s">
        <v>139</v>
      </c>
      <c r="E205" s="101" t="s">
        <v>139</v>
      </c>
      <c r="F205" s="101" t="s">
        <v>139</v>
      </c>
      <c r="G205" s="101" t="s">
        <v>139</v>
      </c>
      <c r="H205" s="101" t="s">
        <v>139</v>
      </c>
      <c r="I205" s="101" t="s">
        <v>139</v>
      </c>
      <c r="J205" s="101" t="s">
        <v>139</v>
      </c>
      <c r="K205" s="99">
        <v>0</v>
      </c>
      <c r="L205" s="101">
        <v>12</v>
      </c>
      <c r="M205" s="99">
        <v>0</v>
      </c>
      <c r="N205" s="99">
        <v>0</v>
      </c>
      <c r="O205" s="99">
        <v>0</v>
      </c>
      <c r="P205" s="99">
        <v>0</v>
      </c>
      <c r="Q205" s="99">
        <v>0</v>
      </c>
      <c r="R205" s="99">
        <v>0</v>
      </c>
      <c r="S205" s="101">
        <v>6745</v>
      </c>
    </row>
    <row r="206" spans="1:19">
      <c r="A206" s="98" t="s">
        <v>463</v>
      </c>
      <c r="B206" s="101" t="s">
        <v>139</v>
      </c>
      <c r="C206" s="101" t="s">
        <v>139</v>
      </c>
      <c r="D206" s="101" t="s">
        <v>139</v>
      </c>
      <c r="E206" s="101" t="s">
        <v>139</v>
      </c>
      <c r="F206" s="101" t="s">
        <v>139</v>
      </c>
      <c r="G206" s="101" t="s">
        <v>139</v>
      </c>
      <c r="H206" s="101" t="s">
        <v>139</v>
      </c>
      <c r="I206" s="101" t="s">
        <v>139</v>
      </c>
      <c r="J206" s="101" t="s">
        <v>139</v>
      </c>
      <c r="K206" s="101">
        <v>35223.660000000003</v>
      </c>
      <c r="L206" s="103">
        <v>12136.6</v>
      </c>
      <c r="M206" s="101">
        <v>50000</v>
      </c>
      <c r="N206" s="100">
        <v>94070.399999999994</v>
      </c>
      <c r="O206" s="100">
        <v>18386.810000000001</v>
      </c>
      <c r="P206" s="100">
        <v>171053</v>
      </c>
      <c r="Q206" s="100">
        <v>354914</v>
      </c>
      <c r="R206" s="100">
        <v>264330</v>
      </c>
      <c r="S206" s="101">
        <v>3441305</v>
      </c>
    </row>
    <row r="207" spans="1:19">
      <c r="A207" s="98" t="s">
        <v>464</v>
      </c>
      <c r="B207" s="101" t="s">
        <v>139</v>
      </c>
      <c r="C207" s="101" t="s">
        <v>139</v>
      </c>
      <c r="D207" s="101" t="s">
        <v>139</v>
      </c>
      <c r="E207" s="101" t="s">
        <v>139</v>
      </c>
      <c r="F207" s="101" t="s">
        <v>139</v>
      </c>
      <c r="G207" s="101" t="s">
        <v>139</v>
      </c>
      <c r="H207" s="101" t="s">
        <v>139</v>
      </c>
      <c r="I207" s="101" t="s">
        <v>139</v>
      </c>
      <c r="J207" s="101" t="s">
        <v>139</v>
      </c>
      <c r="K207" s="101">
        <v>600</v>
      </c>
      <c r="L207" s="103">
        <v>3000</v>
      </c>
      <c r="M207" s="99">
        <v>0</v>
      </c>
      <c r="N207" s="100">
        <v>54344.41</v>
      </c>
      <c r="O207" s="100">
        <v>1144</v>
      </c>
      <c r="P207" s="100">
        <v>6988</v>
      </c>
      <c r="Q207" s="100">
        <v>5750</v>
      </c>
      <c r="R207" s="100">
        <v>0</v>
      </c>
      <c r="S207" s="102">
        <v>300</v>
      </c>
    </row>
    <row r="208" spans="1:19" ht="34.5">
      <c r="A208" s="98" t="s">
        <v>465</v>
      </c>
      <c r="B208" s="101" t="s">
        <v>139</v>
      </c>
      <c r="C208" s="101" t="s">
        <v>139</v>
      </c>
      <c r="D208" s="101" t="s">
        <v>139</v>
      </c>
      <c r="E208" s="101" t="s">
        <v>139</v>
      </c>
      <c r="F208" s="101" t="s">
        <v>139</v>
      </c>
      <c r="G208" s="101" t="s">
        <v>139</v>
      </c>
      <c r="H208" s="101" t="s">
        <v>139</v>
      </c>
      <c r="I208" s="101" t="s">
        <v>139</v>
      </c>
      <c r="J208" s="101" t="s">
        <v>139</v>
      </c>
      <c r="K208" s="99">
        <v>0</v>
      </c>
      <c r="L208" s="103">
        <v>0</v>
      </c>
      <c r="M208" s="99">
        <v>0</v>
      </c>
      <c r="N208" s="100">
        <v>0</v>
      </c>
      <c r="O208" s="100">
        <v>0</v>
      </c>
      <c r="P208" s="100">
        <v>0</v>
      </c>
      <c r="Q208" s="100">
        <v>0</v>
      </c>
      <c r="R208" s="100">
        <v>214</v>
      </c>
      <c r="S208" s="100">
        <v>0</v>
      </c>
    </row>
    <row r="209" spans="1:19">
      <c r="A209" s="98" t="s">
        <v>466</v>
      </c>
      <c r="B209" s="101" t="s">
        <v>139</v>
      </c>
      <c r="C209" s="101" t="s">
        <v>139</v>
      </c>
      <c r="D209" s="101" t="s">
        <v>139</v>
      </c>
      <c r="E209" s="101" t="s">
        <v>139</v>
      </c>
      <c r="F209" s="101" t="s">
        <v>139</v>
      </c>
      <c r="G209" s="101" t="s">
        <v>139</v>
      </c>
      <c r="H209" s="101" t="s">
        <v>139</v>
      </c>
      <c r="I209" s="101" t="s">
        <v>139</v>
      </c>
      <c r="J209" s="101" t="s">
        <v>139</v>
      </c>
      <c r="K209" s="101">
        <v>5412.6</v>
      </c>
      <c r="L209" s="99">
        <v>0</v>
      </c>
      <c r="M209" s="99">
        <v>0</v>
      </c>
      <c r="N209" s="99">
        <v>0</v>
      </c>
      <c r="O209" s="99">
        <v>0</v>
      </c>
      <c r="P209" s="99">
        <v>0</v>
      </c>
      <c r="Q209" s="100">
        <v>11188</v>
      </c>
      <c r="R209" s="100">
        <v>520</v>
      </c>
      <c r="S209" s="100">
        <v>0</v>
      </c>
    </row>
    <row r="210" spans="1:19">
      <c r="A210" s="98" t="s">
        <v>467</v>
      </c>
      <c r="B210" s="101" t="s">
        <v>139</v>
      </c>
      <c r="C210" s="101" t="s">
        <v>139</v>
      </c>
      <c r="D210" s="101" t="s">
        <v>139</v>
      </c>
      <c r="E210" s="101" t="s">
        <v>139</v>
      </c>
      <c r="F210" s="101" t="s">
        <v>139</v>
      </c>
      <c r="G210" s="101" t="s">
        <v>139</v>
      </c>
      <c r="H210" s="101" t="s">
        <v>139</v>
      </c>
      <c r="I210" s="101" t="s">
        <v>139</v>
      </c>
      <c r="J210" s="101" t="s">
        <v>139</v>
      </c>
      <c r="K210" s="99">
        <v>0</v>
      </c>
      <c r="L210" s="99">
        <v>0</v>
      </c>
      <c r="M210" s="101">
        <v>100</v>
      </c>
      <c r="N210" s="99">
        <v>0</v>
      </c>
      <c r="O210" s="99">
        <v>0</v>
      </c>
      <c r="P210" s="99">
        <v>0</v>
      </c>
      <c r="Q210" s="100">
        <v>0</v>
      </c>
      <c r="R210" s="100">
        <v>0</v>
      </c>
      <c r="S210" s="100">
        <v>0</v>
      </c>
    </row>
    <row r="211" spans="1:19">
      <c r="A211" s="98" t="s">
        <v>468</v>
      </c>
      <c r="B211" s="101" t="s">
        <v>139</v>
      </c>
      <c r="C211" s="101" t="s">
        <v>139</v>
      </c>
      <c r="D211" s="101" t="s">
        <v>139</v>
      </c>
      <c r="E211" s="101" t="s">
        <v>139</v>
      </c>
      <c r="F211" s="101" t="s">
        <v>139</v>
      </c>
      <c r="G211" s="101" t="s">
        <v>139</v>
      </c>
      <c r="H211" s="101" t="s">
        <v>139</v>
      </c>
      <c r="I211" s="101" t="s">
        <v>139</v>
      </c>
      <c r="J211" s="101" t="s">
        <v>139</v>
      </c>
      <c r="K211" s="99">
        <v>0</v>
      </c>
      <c r="L211" s="99">
        <v>0</v>
      </c>
      <c r="M211" s="101">
        <v>180753.24</v>
      </c>
      <c r="N211" s="100">
        <v>335671.86</v>
      </c>
      <c r="O211" s="100">
        <v>551108.93999999994</v>
      </c>
      <c r="P211" s="100">
        <v>806570</v>
      </c>
      <c r="Q211" s="100">
        <v>2242899</v>
      </c>
      <c r="R211" s="100">
        <v>854578</v>
      </c>
      <c r="S211" s="101">
        <v>3254510</v>
      </c>
    </row>
    <row r="212" spans="1:19" ht="23.25">
      <c r="A212" s="98" t="s">
        <v>469</v>
      </c>
      <c r="B212" s="101" t="s">
        <v>139</v>
      </c>
      <c r="C212" s="101" t="s">
        <v>139</v>
      </c>
      <c r="D212" s="101" t="s">
        <v>139</v>
      </c>
      <c r="E212" s="101" t="s">
        <v>139</v>
      </c>
      <c r="F212" s="101" t="s">
        <v>139</v>
      </c>
      <c r="G212" s="101" t="s">
        <v>139</v>
      </c>
      <c r="H212" s="101" t="s">
        <v>139</v>
      </c>
      <c r="I212" s="101" t="s">
        <v>139</v>
      </c>
      <c r="J212" s="101" t="s">
        <v>139</v>
      </c>
      <c r="K212" s="101">
        <v>2028842.1</v>
      </c>
      <c r="L212" s="103">
        <v>4422938.79</v>
      </c>
      <c r="M212" s="101">
        <v>3741633.4</v>
      </c>
      <c r="N212" s="100">
        <v>4042863.14</v>
      </c>
      <c r="O212" s="100">
        <v>5485067.4199999999</v>
      </c>
      <c r="P212" s="100">
        <v>6699554</v>
      </c>
      <c r="Q212" s="100">
        <v>4923250</v>
      </c>
      <c r="R212" s="100">
        <v>5883185</v>
      </c>
      <c r="S212" s="101">
        <v>7588972</v>
      </c>
    </row>
    <row r="213" spans="1:19">
      <c r="A213" s="98" t="s">
        <v>470</v>
      </c>
      <c r="B213" s="101" t="s">
        <v>139</v>
      </c>
      <c r="C213" s="101" t="s">
        <v>139</v>
      </c>
      <c r="D213" s="101" t="s">
        <v>139</v>
      </c>
      <c r="E213" s="101" t="s">
        <v>139</v>
      </c>
      <c r="F213" s="101" t="s">
        <v>139</v>
      </c>
      <c r="G213" s="101" t="s">
        <v>139</v>
      </c>
      <c r="H213" s="101" t="s">
        <v>139</v>
      </c>
      <c r="I213" s="101" t="s">
        <v>139</v>
      </c>
      <c r="J213" s="101" t="s">
        <v>139</v>
      </c>
      <c r="K213" s="99">
        <v>0</v>
      </c>
      <c r="L213" s="99">
        <v>0</v>
      </c>
      <c r="M213" s="101">
        <v>444958</v>
      </c>
      <c r="N213" s="101">
        <v>50030</v>
      </c>
      <c r="O213" s="99">
        <v>0</v>
      </c>
      <c r="P213" s="99">
        <v>0</v>
      </c>
      <c r="Q213" s="99">
        <v>0</v>
      </c>
      <c r="R213" s="99">
        <v>0</v>
      </c>
      <c r="S213" s="99">
        <v>0</v>
      </c>
    </row>
    <row r="214" spans="1:19">
      <c r="A214" s="98" t="s">
        <v>471</v>
      </c>
      <c r="B214" s="101" t="s">
        <v>139</v>
      </c>
      <c r="C214" s="101" t="s">
        <v>139</v>
      </c>
      <c r="D214" s="101" t="s">
        <v>139</v>
      </c>
      <c r="E214" s="101" t="s">
        <v>139</v>
      </c>
      <c r="F214" s="101" t="s">
        <v>139</v>
      </c>
      <c r="G214" s="101" t="s">
        <v>139</v>
      </c>
      <c r="H214" s="101" t="s">
        <v>139</v>
      </c>
      <c r="I214" s="101" t="s">
        <v>139</v>
      </c>
      <c r="J214" s="101" t="s">
        <v>139</v>
      </c>
      <c r="K214" s="99">
        <v>0</v>
      </c>
      <c r="L214" s="99">
        <v>0</v>
      </c>
      <c r="M214" s="99">
        <v>0</v>
      </c>
      <c r="N214" s="100">
        <v>5731.15</v>
      </c>
      <c r="O214" s="100">
        <v>484</v>
      </c>
      <c r="P214" s="100">
        <v>0</v>
      </c>
      <c r="Q214" s="99">
        <v>0</v>
      </c>
      <c r="R214" s="99">
        <v>736</v>
      </c>
      <c r="S214" s="101">
        <v>4620</v>
      </c>
    </row>
    <row r="215" spans="1:19">
      <c r="A215" s="98" t="s">
        <v>472</v>
      </c>
      <c r="B215" s="101" t="s">
        <v>139</v>
      </c>
      <c r="C215" s="101" t="s">
        <v>139</v>
      </c>
      <c r="D215" s="101" t="s">
        <v>139</v>
      </c>
      <c r="E215" s="101" t="s">
        <v>139</v>
      </c>
      <c r="F215" s="101" t="s">
        <v>139</v>
      </c>
      <c r="G215" s="101" t="s">
        <v>139</v>
      </c>
      <c r="H215" s="101" t="s">
        <v>139</v>
      </c>
      <c r="I215" s="101" t="s">
        <v>139</v>
      </c>
      <c r="J215" s="101" t="s">
        <v>139</v>
      </c>
      <c r="K215" s="99">
        <v>0</v>
      </c>
      <c r="L215" s="99">
        <v>0</v>
      </c>
      <c r="M215" s="101">
        <v>30401</v>
      </c>
      <c r="N215" s="99">
        <v>0</v>
      </c>
      <c r="O215" s="100">
        <v>46977</v>
      </c>
      <c r="P215" s="100">
        <v>53431</v>
      </c>
      <c r="Q215" s="100">
        <v>127699</v>
      </c>
      <c r="R215" s="100">
        <v>109734</v>
      </c>
      <c r="S215" s="101">
        <v>12750</v>
      </c>
    </row>
    <row r="216" spans="1:19">
      <c r="A216" s="98" t="s">
        <v>473</v>
      </c>
      <c r="B216" s="101" t="s">
        <v>139</v>
      </c>
      <c r="C216" s="101" t="s">
        <v>139</v>
      </c>
      <c r="D216" s="101" t="s">
        <v>139</v>
      </c>
      <c r="E216" s="101" t="s">
        <v>139</v>
      </c>
      <c r="F216" s="101" t="s">
        <v>139</v>
      </c>
      <c r="G216" s="101" t="s">
        <v>139</v>
      </c>
      <c r="H216" s="101" t="s">
        <v>139</v>
      </c>
      <c r="I216" s="101" t="s">
        <v>139</v>
      </c>
      <c r="J216" s="101" t="s">
        <v>139</v>
      </c>
      <c r="K216" s="99">
        <v>0</v>
      </c>
      <c r="L216" s="103">
        <v>16250</v>
      </c>
      <c r="M216" s="99">
        <v>0</v>
      </c>
      <c r="N216" s="99">
        <v>0</v>
      </c>
      <c r="O216" s="100">
        <v>1</v>
      </c>
      <c r="P216" s="100">
        <v>64500</v>
      </c>
      <c r="Q216" s="99">
        <v>0</v>
      </c>
      <c r="R216" s="99">
        <v>0</v>
      </c>
      <c r="S216" s="99">
        <v>0</v>
      </c>
    </row>
    <row r="217" spans="1:19">
      <c r="A217" s="98" t="s">
        <v>474</v>
      </c>
      <c r="B217" s="101" t="s">
        <v>139</v>
      </c>
      <c r="C217" s="101" t="s">
        <v>139</v>
      </c>
      <c r="D217" s="101" t="s">
        <v>139</v>
      </c>
      <c r="E217" s="101" t="s">
        <v>139</v>
      </c>
      <c r="F217" s="101" t="s">
        <v>139</v>
      </c>
      <c r="G217" s="101" t="s">
        <v>139</v>
      </c>
      <c r="H217" s="101" t="s">
        <v>139</v>
      </c>
      <c r="I217" s="101" t="s">
        <v>139</v>
      </c>
      <c r="J217" s="101" t="s">
        <v>139</v>
      </c>
      <c r="K217" s="101">
        <v>247872.56</v>
      </c>
      <c r="L217" s="103">
        <v>73331.17</v>
      </c>
      <c r="M217" s="101">
        <v>34278.19</v>
      </c>
      <c r="N217" s="100">
        <v>65215</v>
      </c>
      <c r="O217" s="100">
        <v>137147.41</v>
      </c>
      <c r="P217" s="100">
        <v>20425</v>
      </c>
      <c r="Q217" s="100">
        <v>38219</v>
      </c>
      <c r="R217" s="100">
        <v>167449</v>
      </c>
      <c r="S217" s="101">
        <v>1428294</v>
      </c>
    </row>
    <row r="218" spans="1:19">
      <c r="A218" s="98" t="s">
        <v>475</v>
      </c>
      <c r="B218" s="101" t="s">
        <v>139</v>
      </c>
      <c r="C218" s="101" t="s">
        <v>139</v>
      </c>
      <c r="D218" s="101" t="s">
        <v>139</v>
      </c>
      <c r="E218" s="101" t="s">
        <v>139</v>
      </c>
      <c r="F218" s="101" t="s">
        <v>139</v>
      </c>
      <c r="G218" s="101" t="s">
        <v>139</v>
      </c>
      <c r="H218" s="101" t="s">
        <v>139</v>
      </c>
      <c r="I218" s="101" t="s">
        <v>139</v>
      </c>
      <c r="J218" s="101" t="s">
        <v>139</v>
      </c>
      <c r="K218" s="99">
        <v>0</v>
      </c>
      <c r="L218" s="99">
        <v>0</v>
      </c>
      <c r="M218" s="101">
        <v>8083.5</v>
      </c>
      <c r="N218" s="99">
        <v>0</v>
      </c>
      <c r="O218" s="99">
        <v>0</v>
      </c>
      <c r="P218" s="100">
        <v>0</v>
      </c>
      <c r="Q218" s="99">
        <v>0</v>
      </c>
      <c r="R218" s="99">
        <v>0</v>
      </c>
      <c r="S218" s="99">
        <v>0</v>
      </c>
    </row>
    <row r="219" spans="1:19">
      <c r="A219" s="98" t="s">
        <v>476</v>
      </c>
      <c r="B219" s="101">
        <v>596000</v>
      </c>
      <c r="C219" s="101">
        <v>816000</v>
      </c>
      <c r="D219" s="101">
        <v>1120000</v>
      </c>
      <c r="E219" s="101">
        <v>673000</v>
      </c>
      <c r="F219" s="101">
        <v>49000</v>
      </c>
      <c r="G219" s="101">
        <v>654000</v>
      </c>
      <c r="H219" s="101">
        <v>3941000</v>
      </c>
      <c r="I219" s="101">
        <v>2447000</v>
      </c>
      <c r="J219" s="101">
        <v>1597000</v>
      </c>
      <c r="K219" s="101">
        <v>1780538.62</v>
      </c>
      <c r="L219" s="103">
        <v>2905925.86</v>
      </c>
      <c r="M219" s="101">
        <v>6151619.1100000003</v>
      </c>
      <c r="N219" s="100">
        <v>2453947.91</v>
      </c>
      <c r="O219" s="100">
        <v>3137923.75</v>
      </c>
      <c r="P219" s="100">
        <v>3219970</v>
      </c>
      <c r="Q219" s="100">
        <v>5841382</v>
      </c>
      <c r="R219" s="100">
        <v>7161943</v>
      </c>
      <c r="S219" s="101">
        <v>8462630</v>
      </c>
    </row>
    <row r="220" spans="1:19">
      <c r="A220" s="98" t="s">
        <v>477</v>
      </c>
      <c r="B220" s="101" t="s">
        <v>139</v>
      </c>
      <c r="C220" s="101" t="s">
        <v>139</v>
      </c>
      <c r="D220" s="101" t="s">
        <v>139</v>
      </c>
      <c r="E220" s="101" t="s">
        <v>139</v>
      </c>
      <c r="F220" s="101" t="s">
        <v>139</v>
      </c>
      <c r="G220" s="101" t="s">
        <v>139</v>
      </c>
      <c r="H220" s="101" t="s">
        <v>139</v>
      </c>
      <c r="I220" s="101" t="s">
        <v>139</v>
      </c>
      <c r="J220" s="101" t="s">
        <v>139</v>
      </c>
      <c r="K220" s="108">
        <v>10</v>
      </c>
      <c r="L220" s="99">
        <v>0</v>
      </c>
      <c r="M220" s="99">
        <v>0</v>
      </c>
      <c r="N220" s="99">
        <v>0</v>
      </c>
      <c r="O220" s="99">
        <v>0</v>
      </c>
      <c r="P220" s="100">
        <v>3855</v>
      </c>
      <c r="Q220" s="100">
        <v>741819</v>
      </c>
      <c r="R220" s="100">
        <v>524982</v>
      </c>
      <c r="S220" s="101">
        <v>358040</v>
      </c>
    </row>
    <row r="221" spans="1:19">
      <c r="A221" s="98" t="s">
        <v>478</v>
      </c>
      <c r="B221" s="101" t="s">
        <v>139</v>
      </c>
      <c r="C221" s="101" t="s">
        <v>139</v>
      </c>
      <c r="D221" s="101" t="s">
        <v>139</v>
      </c>
      <c r="E221" s="101" t="s">
        <v>139</v>
      </c>
      <c r="F221" s="101" t="s">
        <v>139</v>
      </c>
      <c r="G221" s="101" t="s">
        <v>139</v>
      </c>
      <c r="H221" s="101" t="s">
        <v>139</v>
      </c>
      <c r="I221" s="101" t="s">
        <v>139</v>
      </c>
      <c r="J221" s="101" t="s">
        <v>139</v>
      </c>
      <c r="K221" s="99">
        <v>0</v>
      </c>
      <c r="L221" s="99">
        <v>0</v>
      </c>
      <c r="M221" s="99">
        <v>0</v>
      </c>
      <c r="N221" s="99">
        <v>0</v>
      </c>
      <c r="O221" s="100">
        <v>8171.97</v>
      </c>
      <c r="P221" s="100">
        <v>0</v>
      </c>
      <c r="Q221" s="100">
        <v>0</v>
      </c>
      <c r="R221" s="100">
        <v>160</v>
      </c>
      <c r="S221" s="100">
        <v>0</v>
      </c>
    </row>
    <row r="222" spans="1:19">
      <c r="A222" s="98" t="s">
        <v>479</v>
      </c>
      <c r="B222" s="101" t="s">
        <v>139</v>
      </c>
      <c r="C222" s="101" t="s">
        <v>139</v>
      </c>
      <c r="D222" s="101" t="s">
        <v>139</v>
      </c>
      <c r="E222" s="101" t="s">
        <v>139</v>
      </c>
      <c r="F222" s="101" t="s">
        <v>139</v>
      </c>
      <c r="G222" s="101" t="s">
        <v>139</v>
      </c>
      <c r="H222" s="101" t="s">
        <v>139</v>
      </c>
      <c r="I222" s="101" t="s">
        <v>139</v>
      </c>
      <c r="J222" s="101" t="s">
        <v>139</v>
      </c>
      <c r="K222" s="99">
        <v>0</v>
      </c>
      <c r="L222" s="99">
        <v>0</v>
      </c>
      <c r="M222" s="101">
        <v>1475</v>
      </c>
      <c r="N222" s="100">
        <v>262.5</v>
      </c>
      <c r="O222" s="99">
        <v>0</v>
      </c>
      <c r="P222" s="100">
        <v>1234</v>
      </c>
      <c r="Q222" s="100">
        <v>0</v>
      </c>
      <c r="R222" s="100">
        <v>0</v>
      </c>
      <c r="S222" s="100">
        <v>0</v>
      </c>
    </row>
    <row r="223" spans="1:19">
      <c r="A223" s="98" t="s">
        <v>480</v>
      </c>
      <c r="B223" s="101" t="s">
        <v>139</v>
      </c>
      <c r="C223" s="101" t="s">
        <v>139</v>
      </c>
      <c r="D223" s="101" t="s">
        <v>139</v>
      </c>
      <c r="E223" s="101" t="s">
        <v>139</v>
      </c>
      <c r="F223" s="101" t="s">
        <v>139</v>
      </c>
      <c r="G223" s="101" t="s">
        <v>139</v>
      </c>
      <c r="H223" s="101" t="s">
        <v>139</v>
      </c>
      <c r="I223" s="101" t="s">
        <v>139</v>
      </c>
      <c r="J223" s="101" t="s">
        <v>139</v>
      </c>
      <c r="K223" s="99">
        <v>0</v>
      </c>
      <c r="L223" s="99">
        <v>0</v>
      </c>
      <c r="M223" s="101">
        <v>0</v>
      </c>
      <c r="N223" s="100">
        <v>0</v>
      </c>
      <c r="O223" s="99">
        <v>0</v>
      </c>
      <c r="P223" s="100">
        <v>0</v>
      </c>
      <c r="Q223" s="100">
        <v>0</v>
      </c>
      <c r="R223" s="100">
        <v>0</v>
      </c>
      <c r="S223" s="101">
        <v>1259</v>
      </c>
    </row>
    <row r="224" spans="1:19">
      <c r="A224" s="98" t="s">
        <v>481</v>
      </c>
      <c r="B224" s="101" t="s">
        <v>139</v>
      </c>
      <c r="C224" s="101" t="s">
        <v>139</v>
      </c>
      <c r="D224" s="101" t="s">
        <v>139</v>
      </c>
      <c r="E224" s="101" t="s">
        <v>139</v>
      </c>
      <c r="F224" s="101" t="s">
        <v>139</v>
      </c>
      <c r="G224" s="101" t="s">
        <v>139</v>
      </c>
      <c r="H224" s="101" t="s">
        <v>139</v>
      </c>
      <c r="I224" s="101" t="s">
        <v>139</v>
      </c>
      <c r="J224" s="101" t="s">
        <v>139</v>
      </c>
      <c r="K224" s="99">
        <v>0</v>
      </c>
      <c r="L224" s="99">
        <v>0</v>
      </c>
      <c r="M224" s="99">
        <v>0</v>
      </c>
      <c r="N224" s="99">
        <v>0</v>
      </c>
      <c r="O224" s="100">
        <v>6000</v>
      </c>
      <c r="P224" s="100">
        <v>0</v>
      </c>
      <c r="Q224" s="100">
        <v>13157</v>
      </c>
      <c r="R224" s="100">
        <v>0</v>
      </c>
      <c r="S224" s="100">
        <v>0</v>
      </c>
    </row>
    <row r="225" spans="1:19" ht="23.25">
      <c r="A225" s="107" t="s">
        <v>482</v>
      </c>
      <c r="B225" s="101" t="s">
        <v>139</v>
      </c>
      <c r="C225" s="101" t="s">
        <v>139</v>
      </c>
      <c r="D225" s="101" t="s">
        <v>139</v>
      </c>
      <c r="E225" s="101" t="s">
        <v>139</v>
      </c>
      <c r="F225" s="101" t="s">
        <v>139</v>
      </c>
      <c r="G225" s="101" t="s">
        <v>139</v>
      </c>
      <c r="H225" s="101" t="s">
        <v>139</v>
      </c>
      <c r="I225" s="101" t="s">
        <v>139</v>
      </c>
      <c r="J225" s="101" t="s">
        <v>139</v>
      </c>
      <c r="K225" s="101">
        <v>327067.28999999998</v>
      </c>
      <c r="L225" s="103">
        <v>78677.23</v>
      </c>
      <c r="M225" s="99">
        <v>0</v>
      </c>
      <c r="N225" s="100">
        <v>123552.48</v>
      </c>
      <c r="O225" s="100">
        <v>72303.12</v>
      </c>
      <c r="P225" s="100">
        <v>62380</v>
      </c>
      <c r="Q225" s="100">
        <v>10166</v>
      </c>
      <c r="R225" s="100">
        <v>0</v>
      </c>
      <c r="S225" s="101">
        <v>18294</v>
      </c>
    </row>
    <row r="226" spans="1:19">
      <c r="A226" s="98" t="s">
        <v>483</v>
      </c>
      <c r="B226" s="101" t="s">
        <v>139</v>
      </c>
      <c r="C226" s="101" t="s">
        <v>139</v>
      </c>
      <c r="D226" s="101" t="s">
        <v>139</v>
      </c>
      <c r="E226" s="101" t="s">
        <v>139</v>
      </c>
      <c r="F226" s="101" t="s">
        <v>139</v>
      </c>
      <c r="G226" s="101" t="s">
        <v>139</v>
      </c>
      <c r="H226" s="101" t="s">
        <v>139</v>
      </c>
      <c r="I226" s="101" t="s">
        <v>139</v>
      </c>
      <c r="J226" s="101" t="s">
        <v>139</v>
      </c>
      <c r="K226" s="99">
        <v>0</v>
      </c>
      <c r="L226" s="99">
        <v>0</v>
      </c>
      <c r="M226" s="99">
        <v>0</v>
      </c>
      <c r="N226" s="99">
        <v>0</v>
      </c>
      <c r="O226" s="106">
        <v>600.52</v>
      </c>
      <c r="P226" s="106">
        <v>0</v>
      </c>
      <c r="Q226" s="100">
        <v>0</v>
      </c>
      <c r="R226" s="100">
        <v>0</v>
      </c>
      <c r="S226" s="100">
        <v>0</v>
      </c>
    </row>
    <row r="227" spans="1:19">
      <c r="A227" s="98" t="s">
        <v>484</v>
      </c>
      <c r="B227" s="101" t="s">
        <v>139</v>
      </c>
      <c r="C227" s="101" t="s">
        <v>139</v>
      </c>
      <c r="D227" s="101" t="s">
        <v>139</v>
      </c>
      <c r="E227" s="101" t="s">
        <v>139</v>
      </c>
      <c r="F227" s="101" t="s">
        <v>139</v>
      </c>
      <c r="G227" s="101" t="s">
        <v>139</v>
      </c>
      <c r="H227" s="101" t="s">
        <v>139</v>
      </c>
      <c r="I227" s="101" t="s">
        <v>139</v>
      </c>
      <c r="J227" s="101" t="s">
        <v>139</v>
      </c>
      <c r="K227" s="108">
        <v>37389</v>
      </c>
      <c r="L227" s="103">
        <v>1893900.11</v>
      </c>
      <c r="M227" s="101">
        <v>2450499.37</v>
      </c>
      <c r="N227" s="100">
        <v>5913737.4399999967</v>
      </c>
      <c r="O227" s="100">
        <v>1938271.87</v>
      </c>
      <c r="P227" s="100">
        <v>8160743</v>
      </c>
      <c r="Q227" s="100">
        <v>3883478</v>
      </c>
      <c r="R227" s="100">
        <v>3102941</v>
      </c>
      <c r="S227" s="101">
        <v>2564503</v>
      </c>
    </row>
    <row r="228" spans="1:19">
      <c r="A228" s="110"/>
      <c r="B228" s="101"/>
      <c r="C228" s="101"/>
      <c r="D228" s="101"/>
      <c r="E228" s="101"/>
      <c r="F228" s="101"/>
      <c r="G228" s="101"/>
      <c r="H228" s="101"/>
      <c r="I228" s="101"/>
      <c r="J228" s="101"/>
      <c r="K228" s="110"/>
      <c r="L228" s="110"/>
      <c r="M228" s="110"/>
      <c r="N228" s="110"/>
      <c r="O228" s="110"/>
      <c r="P228" s="110"/>
      <c r="Q228" s="110"/>
      <c r="R228" s="110"/>
      <c r="S228" s="110"/>
    </row>
    <row r="229" spans="1:19" ht="15.7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2"/>
      <c r="N229" s="112"/>
      <c r="O229" s="112"/>
      <c r="P229" s="112"/>
      <c r="Q229" s="112"/>
      <c r="R229" s="112"/>
      <c r="S229" s="112"/>
    </row>
    <row r="230" spans="1:19" s="113" customFormat="1" ht="14.25">
      <c r="A230" s="619" t="s">
        <v>490</v>
      </c>
      <c r="B230" s="619"/>
      <c r="C230" s="619"/>
      <c r="D230" s="619"/>
      <c r="E230" s="619"/>
      <c r="F230" s="619"/>
      <c r="G230" s="619"/>
      <c r="H230" s="619"/>
      <c r="I230" s="619"/>
      <c r="J230" s="619"/>
      <c r="K230" s="619"/>
      <c r="L230" s="619"/>
      <c r="M230" s="619"/>
      <c r="N230" s="96"/>
      <c r="O230" s="96"/>
      <c r="P230" s="96"/>
      <c r="Q230" s="96"/>
      <c r="R230" s="96"/>
      <c r="S230" s="96"/>
    </row>
    <row r="231" spans="1:19" s="113" customFormat="1" ht="15.7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5"/>
      <c r="L231" s="115"/>
      <c r="M231" s="96"/>
      <c r="N231" s="96"/>
      <c r="O231" s="96"/>
      <c r="P231" s="96"/>
      <c r="Q231" s="96"/>
      <c r="R231" s="96"/>
      <c r="S231" s="96"/>
    </row>
    <row r="232" spans="1:19" s="113" customFormat="1" ht="14.25">
      <c r="A232" s="620" t="s">
        <v>489</v>
      </c>
      <c r="B232" s="620"/>
      <c r="C232" s="620"/>
      <c r="D232" s="620"/>
      <c r="E232" s="620"/>
      <c r="F232" s="620"/>
      <c r="G232" s="620"/>
      <c r="H232" s="620"/>
      <c r="I232" s="620"/>
      <c r="J232" s="620"/>
      <c r="K232" s="620"/>
      <c r="L232" s="620"/>
      <c r="M232" s="620"/>
      <c r="N232" s="620"/>
      <c r="O232" s="96"/>
      <c r="P232" s="96"/>
      <c r="Q232" s="96"/>
      <c r="R232" s="96"/>
      <c r="S232" s="96"/>
    </row>
    <row r="233" spans="1:19" s="113" customFormat="1" ht="14.25">
      <c r="A233" s="116" t="s">
        <v>491</v>
      </c>
    </row>
  </sheetData>
  <mergeCells count="4">
    <mergeCell ref="A2:A3"/>
    <mergeCell ref="A230:M230"/>
    <mergeCell ref="A232:N232"/>
    <mergeCell ref="B2:T2"/>
  </mergeCells>
  <hyperlinks>
    <hyperlink ref="A233" r:id="rId1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09"/>
  <sheetViews>
    <sheetView workbookViewId="0">
      <selection activeCell="A16" sqref="A16"/>
    </sheetView>
  </sheetViews>
  <sheetFormatPr baseColWidth="10" defaultRowHeight="15"/>
  <cols>
    <col min="1" max="1" width="37.85546875" customWidth="1"/>
    <col min="2" max="14" width="11.42578125" hidden="1" customWidth="1"/>
    <col min="15" max="15" width="14.42578125" customWidth="1"/>
    <col min="16" max="16" width="15.42578125" customWidth="1"/>
    <col min="17" max="17" width="14.85546875" customWidth="1"/>
    <col min="18" max="19" width="14.7109375" customWidth="1"/>
  </cols>
  <sheetData>
    <row r="1" spans="1:20">
      <c r="A1" s="93" t="s">
        <v>493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>
      <c r="A2" s="617" t="s">
        <v>566</v>
      </c>
      <c r="B2" s="621" t="s">
        <v>492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</row>
    <row r="3" spans="1:20">
      <c r="A3" s="618"/>
      <c r="B3" s="97">
        <v>1990</v>
      </c>
      <c r="C3" s="97">
        <v>1991</v>
      </c>
      <c r="D3" s="97">
        <v>1992</v>
      </c>
      <c r="E3" s="97">
        <v>1993</v>
      </c>
      <c r="F3" s="97">
        <v>1994</v>
      </c>
      <c r="G3" s="97">
        <v>1995</v>
      </c>
      <c r="H3" s="97">
        <v>1996</v>
      </c>
      <c r="I3" s="97">
        <v>1997</v>
      </c>
      <c r="J3" s="97">
        <v>1998</v>
      </c>
      <c r="K3" s="97">
        <v>1999</v>
      </c>
      <c r="L3" s="97">
        <v>2000</v>
      </c>
      <c r="M3" s="97">
        <v>2001</v>
      </c>
      <c r="N3" s="97">
        <v>2002</v>
      </c>
      <c r="O3" s="97">
        <v>2003</v>
      </c>
      <c r="P3" s="97">
        <v>2004</v>
      </c>
      <c r="Q3" s="97">
        <v>2005</v>
      </c>
      <c r="R3" s="97">
        <v>2006</v>
      </c>
      <c r="S3" s="97" t="s">
        <v>241</v>
      </c>
      <c r="T3" s="97">
        <v>2008</v>
      </c>
    </row>
    <row r="4" spans="1:20">
      <c r="A4" t="s">
        <v>567</v>
      </c>
      <c r="O4" s="187">
        <v>97909620</v>
      </c>
      <c r="P4" s="187">
        <v>47055090</v>
      </c>
      <c r="Q4" s="187">
        <v>447840073</v>
      </c>
      <c r="R4" s="187">
        <v>72786889</v>
      </c>
      <c r="S4" s="187">
        <v>126444356</v>
      </c>
    </row>
    <row r="5" spans="1:20">
      <c r="A5" t="s">
        <v>568</v>
      </c>
      <c r="O5" s="187">
        <v>52915</v>
      </c>
      <c r="P5" s="187">
        <v>1827</v>
      </c>
      <c r="Q5">
        <v>180</v>
      </c>
      <c r="R5">
        <v>296</v>
      </c>
      <c r="S5">
        <v>0</v>
      </c>
    </row>
    <row r="6" spans="1:20">
      <c r="A6" t="s">
        <v>569</v>
      </c>
      <c r="O6">
        <v>0</v>
      </c>
      <c r="P6">
        <v>0</v>
      </c>
      <c r="Q6">
        <v>0</v>
      </c>
      <c r="R6">
        <v>0</v>
      </c>
      <c r="S6" s="187">
        <v>14248</v>
      </c>
    </row>
    <row r="7" spans="1:20">
      <c r="A7" t="s">
        <v>570</v>
      </c>
      <c r="O7">
        <v>0</v>
      </c>
      <c r="P7" s="187">
        <v>72424</v>
      </c>
      <c r="Q7">
        <v>0</v>
      </c>
      <c r="R7">
        <v>0</v>
      </c>
      <c r="S7" s="187">
        <v>25141</v>
      </c>
    </row>
    <row r="8" spans="1:20">
      <c r="A8" t="s">
        <v>310</v>
      </c>
      <c r="O8" s="187">
        <v>30864</v>
      </c>
      <c r="P8" s="187">
        <v>420</v>
      </c>
      <c r="Q8">
        <v>0</v>
      </c>
      <c r="R8">
        <v>0</v>
      </c>
      <c r="S8" s="187">
        <v>25141</v>
      </c>
    </row>
    <row r="9" spans="1:20">
      <c r="A9" t="s">
        <v>311</v>
      </c>
      <c r="O9" s="187">
        <v>0</v>
      </c>
      <c r="P9" s="187">
        <v>75</v>
      </c>
      <c r="Q9" s="187">
        <v>7475</v>
      </c>
      <c r="R9" s="187">
        <v>102815</v>
      </c>
      <c r="S9" s="187">
        <v>58392</v>
      </c>
    </row>
    <row r="10" spans="1:20">
      <c r="A10" t="s">
        <v>313</v>
      </c>
      <c r="O10" s="187">
        <v>25615984</v>
      </c>
      <c r="P10" s="187">
        <v>23205906</v>
      </c>
      <c r="Q10" s="187">
        <v>28810141</v>
      </c>
      <c r="R10" s="187">
        <v>35097114</v>
      </c>
      <c r="S10" s="187">
        <v>49685008</v>
      </c>
    </row>
    <row r="11" spans="1:20">
      <c r="A11" t="s">
        <v>571</v>
      </c>
      <c r="O11" s="187">
        <v>82456216</v>
      </c>
      <c r="P11" s="187">
        <v>119272906</v>
      </c>
      <c r="Q11" s="187">
        <v>28810141</v>
      </c>
      <c r="R11" s="187">
        <v>245986000</v>
      </c>
      <c r="S11" s="187">
        <v>413758858</v>
      </c>
    </row>
    <row r="12" spans="1:20">
      <c r="A12" t="s">
        <v>572</v>
      </c>
      <c r="O12" s="187">
        <v>76593288</v>
      </c>
      <c r="P12" s="187">
        <v>84514467</v>
      </c>
      <c r="Q12" s="187">
        <v>155641791</v>
      </c>
      <c r="R12" s="187">
        <v>267851723</v>
      </c>
      <c r="S12" s="187">
        <v>417061280</v>
      </c>
    </row>
    <row r="13" spans="1:20">
      <c r="A13" t="s">
        <v>316</v>
      </c>
      <c r="O13" s="187">
        <v>62080</v>
      </c>
      <c r="P13" s="187">
        <v>63212</v>
      </c>
      <c r="Q13" s="187">
        <v>0</v>
      </c>
      <c r="R13" s="187">
        <v>29383</v>
      </c>
      <c r="S13" s="187">
        <v>3329</v>
      </c>
    </row>
    <row r="14" spans="1:20">
      <c r="A14" t="s">
        <v>573</v>
      </c>
      <c r="O14" s="187">
        <v>0</v>
      </c>
      <c r="P14" s="187">
        <v>3243</v>
      </c>
      <c r="Q14" s="187">
        <v>10978</v>
      </c>
      <c r="R14" s="187">
        <v>26178</v>
      </c>
      <c r="S14" s="187">
        <v>303</v>
      </c>
    </row>
    <row r="15" spans="1:20">
      <c r="A15" t="s">
        <v>318</v>
      </c>
      <c r="O15" s="187">
        <v>0</v>
      </c>
      <c r="P15" s="187">
        <v>0</v>
      </c>
      <c r="Q15" s="187">
        <v>32241</v>
      </c>
      <c r="R15" s="187">
        <v>130456</v>
      </c>
      <c r="S15" s="187">
        <v>19939</v>
      </c>
    </row>
    <row r="16" spans="1:20">
      <c r="A16" t="s">
        <v>319</v>
      </c>
      <c r="O16" s="187">
        <v>122696618</v>
      </c>
      <c r="P16" s="187">
        <v>143740834</v>
      </c>
      <c r="Q16" s="187">
        <v>111468834</v>
      </c>
      <c r="R16" s="187">
        <v>161755004</v>
      </c>
      <c r="S16" s="187">
        <v>178857120</v>
      </c>
    </row>
    <row r="17" spans="1:19">
      <c r="A17" t="s">
        <v>574</v>
      </c>
      <c r="O17" s="187">
        <v>1344</v>
      </c>
      <c r="P17" s="187">
        <v>0</v>
      </c>
      <c r="Q17" s="187">
        <v>0</v>
      </c>
      <c r="R17" s="187">
        <v>0</v>
      </c>
      <c r="S17" s="187">
        <v>70779</v>
      </c>
    </row>
    <row r="18" spans="1:19">
      <c r="A18" t="s">
        <v>321</v>
      </c>
      <c r="O18" s="187">
        <v>0</v>
      </c>
      <c r="P18" s="187">
        <v>270</v>
      </c>
      <c r="Q18" s="187">
        <v>345</v>
      </c>
      <c r="R18" s="187">
        <v>28529</v>
      </c>
      <c r="S18" s="187">
        <v>50206</v>
      </c>
    </row>
    <row r="19" spans="1:19">
      <c r="A19" t="s">
        <v>575</v>
      </c>
      <c r="O19" s="187">
        <v>0</v>
      </c>
      <c r="P19" s="187">
        <v>0</v>
      </c>
      <c r="Q19" s="187">
        <v>0</v>
      </c>
      <c r="R19" s="187">
        <v>0</v>
      </c>
      <c r="S19" s="187">
        <v>7559</v>
      </c>
    </row>
    <row r="20" spans="1:19">
      <c r="A20" t="s">
        <v>576</v>
      </c>
      <c r="O20" s="187">
        <v>27018840</v>
      </c>
      <c r="P20" s="187">
        <v>7599322</v>
      </c>
      <c r="Q20" s="187">
        <v>29719814</v>
      </c>
      <c r="R20" s="187">
        <v>31577353</v>
      </c>
      <c r="S20" s="187">
        <v>67641998</v>
      </c>
    </row>
    <row r="21" spans="1:19">
      <c r="A21" t="s">
        <v>577</v>
      </c>
      <c r="O21" s="187">
        <v>11693922</v>
      </c>
      <c r="P21" s="187">
        <v>8543457</v>
      </c>
      <c r="Q21" s="187">
        <v>33019426</v>
      </c>
      <c r="R21" s="187">
        <v>32312717</v>
      </c>
      <c r="S21" s="187">
        <v>0</v>
      </c>
    </row>
    <row r="22" spans="1:19">
      <c r="A22" t="s">
        <v>324</v>
      </c>
      <c r="O22" s="187">
        <v>4496</v>
      </c>
      <c r="P22" s="187">
        <v>1437</v>
      </c>
      <c r="Q22" s="187">
        <v>41086</v>
      </c>
      <c r="R22" s="187">
        <v>64110</v>
      </c>
      <c r="S22" s="187">
        <v>175871</v>
      </c>
    </row>
    <row r="23" spans="1:19">
      <c r="A23" t="s">
        <v>325</v>
      </c>
      <c r="O23" s="187">
        <v>35373056</v>
      </c>
      <c r="P23" s="187">
        <v>43653635</v>
      </c>
      <c r="Q23" s="187">
        <v>71695674</v>
      </c>
      <c r="R23" s="187">
        <v>95152296</v>
      </c>
      <c r="S23" s="187">
        <v>127329696</v>
      </c>
    </row>
    <row r="24" spans="1:19">
      <c r="A24" t="s">
        <v>578</v>
      </c>
      <c r="O24" s="187">
        <v>100482</v>
      </c>
      <c r="P24" s="187">
        <v>19530</v>
      </c>
      <c r="Q24" t="s">
        <v>594</v>
      </c>
      <c r="R24" s="187">
        <v>1075</v>
      </c>
      <c r="S24" s="187">
        <v>4494</v>
      </c>
    </row>
    <row r="25" spans="1:19">
      <c r="A25" t="s">
        <v>327</v>
      </c>
      <c r="O25" s="187">
        <v>30073698</v>
      </c>
      <c r="P25" s="187">
        <v>22921353</v>
      </c>
      <c r="Q25" s="187">
        <v>26524745</v>
      </c>
      <c r="R25" s="187">
        <v>26053142</v>
      </c>
      <c r="S25" s="187">
        <v>20388728</v>
      </c>
    </row>
    <row r="26" spans="1:19">
      <c r="A26" t="s">
        <v>328</v>
      </c>
      <c r="O26" s="187">
        <v>3138302</v>
      </c>
      <c r="P26" s="187">
        <v>1406976</v>
      </c>
      <c r="Q26" s="187">
        <v>2317714</v>
      </c>
      <c r="R26" s="187">
        <v>6700286</v>
      </c>
      <c r="S26" s="187">
        <v>6708296</v>
      </c>
    </row>
    <row r="27" spans="1:19">
      <c r="A27" t="s">
        <v>579</v>
      </c>
      <c r="O27" s="187">
        <v>1023</v>
      </c>
      <c r="P27" s="187">
        <v>75</v>
      </c>
      <c r="Q27" s="187">
        <v>0</v>
      </c>
      <c r="R27" s="187">
        <v>0</v>
      </c>
      <c r="S27" s="187">
        <v>7146</v>
      </c>
    </row>
    <row r="28" spans="1:19">
      <c r="A28" t="s">
        <v>580</v>
      </c>
      <c r="O28" s="187">
        <v>0</v>
      </c>
      <c r="P28" s="187">
        <v>0</v>
      </c>
      <c r="Q28" s="187">
        <v>0</v>
      </c>
      <c r="R28" s="187">
        <v>320</v>
      </c>
      <c r="S28" s="187">
        <v>7268</v>
      </c>
    </row>
    <row r="29" spans="1:19">
      <c r="A29" t="s">
        <v>330</v>
      </c>
      <c r="O29" s="187">
        <v>25151985</v>
      </c>
      <c r="P29" s="187">
        <v>40104897</v>
      </c>
      <c r="Q29" s="187">
        <v>52599242</v>
      </c>
      <c r="R29" s="187">
        <v>65599242</v>
      </c>
      <c r="S29" s="187">
        <v>80355086</v>
      </c>
    </row>
    <row r="30" spans="1:19">
      <c r="A30" t="s">
        <v>581</v>
      </c>
      <c r="O30" s="187">
        <v>0</v>
      </c>
      <c r="P30" s="187">
        <v>10585</v>
      </c>
      <c r="Q30" s="187">
        <v>31083</v>
      </c>
      <c r="R30" s="187">
        <v>15830</v>
      </c>
      <c r="S30" s="187">
        <v>0</v>
      </c>
    </row>
    <row r="31" spans="1:19">
      <c r="A31" t="s">
        <v>582</v>
      </c>
      <c r="O31" s="187">
        <v>15899</v>
      </c>
      <c r="P31" s="187">
        <v>2953</v>
      </c>
      <c r="Q31" s="187">
        <v>106155</v>
      </c>
      <c r="R31" s="187">
        <v>2387355</v>
      </c>
      <c r="S31" s="187">
        <v>16113</v>
      </c>
    </row>
    <row r="32" spans="1:19">
      <c r="A32" t="s">
        <v>332</v>
      </c>
      <c r="O32" s="187">
        <v>4106944</v>
      </c>
      <c r="P32" s="187">
        <v>5275070</v>
      </c>
      <c r="Q32" s="187">
        <v>16020036</v>
      </c>
      <c r="R32" s="187">
        <v>8748951</v>
      </c>
      <c r="S32" s="187">
        <v>14162483</v>
      </c>
    </row>
    <row r="33" spans="1:19">
      <c r="A33" t="s">
        <v>333</v>
      </c>
      <c r="O33" s="187">
        <v>23730</v>
      </c>
      <c r="P33" s="187">
        <v>1588625</v>
      </c>
      <c r="Q33" s="187">
        <v>27027</v>
      </c>
      <c r="R33" s="187">
        <v>110538</v>
      </c>
      <c r="S33" s="187">
        <v>336733</v>
      </c>
    </row>
    <row r="34" spans="1:19">
      <c r="A34" t="s">
        <v>334</v>
      </c>
      <c r="O34" s="187">
        <v>17983319</v>
      </c>
      <c r="P34" s="187">
        <v>21238959</v>
      </c>
      <c r="Q34" s="187">
        <v>26159412</v>
      </c>
      <c r="R34" s="187">
        <v>38233810</v>
      </c>
      <c r="S34" s="187">
        <v>51160813</v>
      </c>
    </row>
    <row r="35" spans="1:19">
      <c r="A35" t="s">
        <v>583</v>
      </c>
      <c r="O35" s="187">
        <v>0</v>
      </c>
      <c r="P35" s="187">
        <v>1000</v>
      </c>
      <c r="Q35" s="187">
        <v>0</v>
      </c>
      <c r="R35" s="187">
        <v>0</v>
      </c>
      <c r="S35" s="187">
        <v>0</v>
      </c>
    </row>
    <row r="36" spans="1:19">
      <c r="A36" t="s">
        <v>335</v>
      </c>
      <c r="O36" s="187">
        <v>468934</v>
      </c>
      <c r="P36" s="187">
        <v>294556</v>
      </c>
      <c r="Q36" s="187">
        <v>220240</v>
      </c>
      <c r="R36" s="187">
        <v>368507</v>
      </c>
      <c r="S36" s="187">
        <v>301784</v>
      </c>
    </row>
    <row r="37" spans="1:19">
      <c r="A37" t="s">
        <v>584</v>
      </c>
      <c r="O37" s="187">
        <v>115032</v>
      </c>
      <c r="P37" s="187">
        <v>0</v>
      </c>
      <c r="Q37" s="187">
        <v>576</v>
      </c>
      <c r="R37" s="187">
        <v>6881</v>
      </c>
      <c r="S37" s="187">
        <v>6</v>
      </c>
    </row>
    <row r="38" spans="1:19">
      <c r="A38" t="s">
        <v>585</v>
      </c>
      <c r="O38" s="187">
        <v>156</v>
      </c>
      <c r="P38" s="187">
        <v>40375</v>
      </c>
      <c r="Q38" s="187">
        <v>316863</v>
      </c>
      <c r="R38" s="187">
        <v>57929</v>
      </c>
      <c r="S38" s="187">
        <v>118669</v>
      </c>
    </row>
    <row r="39" spans="1:19">
      <c r="A39" t="s">
        <v>339</v>
      </c>
      <c r="O39" s="187">
        <v>174136298</v>
      </c>
      <c r="P39" s="187">
        <v>178994987</v>
      </c>
      <c r="Q39" s="187">
        <v>187019554</v>
      </c>
      <c r="R39" s="187">
        <v>223985749</v>
      </c>
      <c r="S39" s="187">
        <v>287457714</v>
      </c>
    </row>
    <row r="40" spans="1:19">
      <c r="A40" t="s">
        <v>586</v>
      </c>
      <c r="O40" s="187">
        <v>125938</v>
      </c>
      <c r="P40" s="187">
        <v>105578</v>
      </c>
      <c r="Q40" s="187">
        <v>153018</v>
      </c>
      <c r="R40" s="187">
        <v>828725</v>
      </c>
      <c r="S40" s="187">
        <v>100939</v>
      </c>
    </row>
    <row r="41" spans="1:19">
      <c r="A41" t="s">
        <v>587</v>
      </c>
      <c r="O41" s="187">
        <v>1618586135</v>
      </c>
      <c r="P41" s="187">
        <v>1595297492</v>
      </c>
      <c r="Q41" s="187">
        <v>1914570255</v>
      </c>
      <c r="R41" s="187">
        <v>2415378527</v>
      </c>
      <c r="S41" s="187">
        <v>2591503951</v>
      </c>
    </row>
    <row r="42" spans="1:19">
      <c r="A42" t="s">
        <v>341</v>
      </c>
      <c r="O42" s="187">
        <v>19632</v>
      </c>
      <c r="P42" s="187">
        <v>43974</v>
      </c>
      <c r="Q42" s="187">
        <v>1007299</v>
      </c>
      <c r="R42" s="187">
        <v>101524</v>
      </c>
      <c r="S42" s="187">
        <v>75343</v>
      </c>
    </row>
    <row r="43" spans="1:19">
      <c r="A43" t="s">
        <v>588</v>
      </c>
      <c r="O43" s="187">
        <v>180</v>
      </c>
      <c r="P43" s="187">
        <v>8327</v>
      </c>
      <c r="Q43" s="187">
        <v>23875</v>
      </c>
      <c r="R43" s="187">
        <v>1749584</v>
      </c>
      <c r="S43" s="187">
        <v>98522</v>
      </c>
    </row>
    <row r="44" spans="1:19">
      <c r="A44" t="s">
        <v>589</v>
      </c>
      <c r="O44" s="187">
        <v>0</v>
      </c>
      <c r="P44" s="187">
        <v>0</v>
      </c>
      <c r="Q44" s="187">
        <v>31752</v>
      </c>
      <c r="R44" s="187">
        <v>164023</v>
      </c>
      <c r="S44" s="187">
        <v>167544</v>
      </c>
    </row>
    <row r="45" spans="1:19">
      <c r="A45" t="s">
        <v>590</v>
      </c>
      <c r="O45" s="187">
        <v>4785500</v>
      </c>
      <c r="P45" s="187">
        <v>8548375</v>
      </c>
      <c r="Q45" s="187">
        <v>10959113</v>
      </c>
      <c r="R45" s="187">
        <v>48288195</v>
      </c>
      <c r="S45" s="187">
        <v>8954016</v>
      </c>
    </row>
    <row r="46" spans="1:19">
      <c r="A46" t="s">
        <v>342</v>
      </c>
      <c r="O46" s="187">
        <v>6499</v>
      </c>
      <c r="P46" s="187">
        <v>0</v>
      </c>
      <c r="Q46" s="187">
        <v>753088</v>
      </c>
      <c r="R46" s="187">
        <v>179830</v>
      </c>
      <c r="S46" s="187">
        <v>446857</v>
      </c>
    </row>
    <row r="47" spans="1:19">
      <c r="A47" t="s">
        <v>591</v>
      </c>
      <c r="O47" s="187">
        <v>161151</v>
      </c>
      <c r="P47" s="187">
        <v>1747494</v>
      </c>
      <c r="Q47" s="187">
        <v>3505655</v>
      </c>
      <c r="R47" s="187">
        <v>4063644</v>
      </c>
      <c r="S47" s="187">
        <v>2977164</v>
      </c>
    </row>
    <row r="48" spans="1:19">
      <c r="A48" t="s">
        <v>345</v>
      </c>
      <c r="O48" s="187">
        <v>477168</v>
      </c>
      <c r="P48" s="187">
        <v>283305</v>
      </c>
      <c r="Q48" s="187">
        <v>1141224</v>
      </c>
      <c r="R48" s="187">
        <v>971338</v>
      </c>
      <c r="S48" s="187">
        <v>2397136</v>
      </c>
    </row>
    <row r="49" spans="1:19">
      <c r="A49" t="s">
        <v>346</v>
      </c>
      <c r="O49" s="187">
        <v>8131470</v>
      </c>
      <c r="P49" s="187">
        <v>31190282</v>
      </c>
      <c r="Q49" s="187">
        <v>8937735</v>
      </c>
      <c r="R49" s="187">
        <v>19634625</v>
      </c>
      <c r="S49" s="187">
        <v>12293475</v>
      </c>
    </row>
    <row r="50" spans="1:19">
      <c r="A50" t="s">
        <v>347</v>
      </c>
      <c r="O50" s="187">
        <v>38367549</v>
      </c>
      <c r="P50" s="187">
        <v>31944183</v>
      </c>
      <c r="Q50" s="187">
        <v>52294479</v>
      </c>
      <c r="R50" s="187">
        <v>64891838</v>
      </c>
      <c r="S50" s="187">
        <v>70476187</v>
      </c>
    </row>
    <row r="51" spans="1:19">
      <c r="A51" t="s">
        <v>592</v>
      </c>
      <c r="O51" s="187">
        <v>25001</v>
      </c>
      <c r="P51" s="187">
        <v>0</v>
      </c>
      <c r="Q51" s="187">
        <v>73207</v>
      </c>
      <c r="R51" s="187">
        <v>5528</v>
      </c>
      <c r="S51" s="187">
        <v>9340</v>
      </c>
    </row>
    <row r="52" spans="1:19">
      <c r="A52" t="s">
        <v>593</v>
      </c>
      <c r="O52" s="187">
        <v>1528</v>
      </c>
      <c r="P52" s="187">
        <v>5930</v>
      </c>
      <c r="Q52" s="187">
        <v>0</v>
      </c>
      <c r="R52" s="187">
        <v>9575</v>
      </c>
      <c r="S52" s="187">
        <v>0</v>
      </c>
    </row>
    <row r="53" spans="1:19">
      <c r="A53" t="s">
        <v>595</v>
      </c>
      <c r="B53">
        <v>0</v>
      </c>
      <c r="C53" s="187">
        <v>18412</v>
      </c>
      <c r="D53">
        <v>329</v>
      </c>
      <c r="E53">
        <v>0</v>
      </c>
      <c r="F53" s="187">
        <v>3225</v>
      </c>
      <c r="O53">
        <v>0</v>
      </c>
      <c r="P53" s="187">
        <v>18412</v>
      </c>
      <c r="Q53">
        <v>329</v>
      </c>
      <c r="R53">
        <v>0</v>
      </c>
      <c r="S53" s="187">
        <v>3225</v>
      </c>
    </row>
    <row r="54" spans="1:19">
      <c r="A54" t="s">
        <v>349</v>
      </c>
      <c r="B54" s="187">
        <v>29306</v>
      </c>
      <c r="C54">
        <v>720</v>
      </c>
      <c r="D54">
        <v>132</v>
      </c>
      <c r="E54" s="187">
        <v>33875</v>
      </c>
      <c r="F54" s="187">
        <v>669527</v>
      </c>
      <c r="O54" s="187">
        <v>29306</v>
      </c>
      <c r="P54">
        <v>720</v>
      </c>
      <c r="Q54">
        <v>132</v>
      </c>
      <c r="R54" s="187">
        <v>33875</v>
      </c>
      <c r="S54" s="187">
        <v>669527</v>
      </c>
    </row>
    <row r="55" spans="1:19">
      <c r="A55" t="s">
        <v>350</v>
      </c>
      <c r="B55">
        <v>994</v>
      </c>
      <c r="C55">
        <v>0</v>
      </c>
      <c r="D55" s="187">
        <v>7913</v>
      </c>
      <c r="E55">
        <v>0</v>
      </c>
      <c r="F55" s="187">
        <v>199056</v>
      </c>
      <c r="O55">
        <v>994</v>
      </c>
      <c r="P55">
        <v>0</v>
      </c>
      <c r="Q55" s="187">
        <v>7913</v>
      </c>
      <c r="R55">
        <v>0</v>
      </c>
      <c r="S55" s="187">
        <v>199056</v>
      </c>
    </row>
    <row r="56" spans="1:19">
      <c r="A56" t="s">
        <v>354</v>
      </c>
      <c r="B56" s="187">
        <v>363143</v>
      </c>
      <c r="C56" s="187">
        <v>426302</v>
      </c>
      <c r="D56" s="187">
        <v>409362</v>
      </c>
      <c r="E56" s="187">
        <v>373589</v>
      </c>
      <c r="F56" s="187">
        <v>326999</v>
      </c>
      <c r="O56" s="187">
        <v>363143</v>
      </c>
      <c r="P56" s="187">
        <v>426302</v>
      </c>
      <c r="Q56" s="187">
        <v>409362</v>
      </c>
      <c r="R56" s="187">
        <v>373589</v>
      </c>
      <c r="S56" s="187">
        <v>326999</v>
      </c>
    </row>
    <row r="57" spans="1:19">
      <c r="A57" t="s">
        <v>355</v>
      </c>
      <c r="B57" s="187">
        <v>3283</v>
      </c>
      <c r="C57" s="187">
        <v>13084</v>
      </c>
      <c r="D57" s="187">
        <v>33410</v>
      </c>
      <c r="E57" s="187">
        <v>64541</v>
      </c>
      <c r="F57" s="187">
        <v>29035</v>
      </c>
      <c r="O57" s="187">
        <v>3283</v>
      </c>
      <c r="P57" s="187">
        <v>13084</v>
      </c>
      <c r="Q57" s="187">
        <v>33410</v>
      </c>
      <c r="R57" s="187">
        <v>64541</v>
      </c>
      <c r="S57" s="187">
        <v>29035</v>
      </c>
    </row>
    <row r="58" spans="1:19">
      <c r="A58" t="s">
        <v>596</v>
      </c>
      <c r="B58" s="187">
        <v>57554</v>
      </c>
      <c r="C58" s="187">
        <v>75721</v>
      </c>
      <c r="D58" s="187">
        <v>51491</v>
      </c>
      <c r="E58" s="187">
        <v>52427</v>
      </c>
      <c r="F58" s="187">
        <v>99451</v>
      </c>
      <c r="O58" s="187">
        <v>57554</v>
      </c>
      <c r="P58" s="187">
        <v>75721</v>
      </c>
      <c r="Q58" s="187">
        <v>51491</v>
      </c>
      <c r="R58" s="187">
        <v>52427</v>
      </c>
      <c r="S58" s="187">
        <v>99451</v>
      </c>
    </row>
    <row r="59" spans="1:19">
      <c r="A59" t="s">
        <v>359</v>
      </c>
      <c r="B59" s="187">
        <v>39759384</v>
      </c>
      <c r="C59" s="187">
        <v>37117269</v>
      </c>
      <c r="D59" s="187">
        <v>42114572</v>
      </c>
      <c r="E59" s="187">
        <v>76795113</v>
      </c>
      <c r="F59" s="187">
        <v>72923635</v>
      </c>
      <c r="O59" s="187">
        <v>39759384</v>
      </c>
      <c r="P59" s="187">
        <v>37117269</v>
      </c>
      <c r="Q59" s="187">
        <v>42114572</v>
      </c>
      <c r="R59" s="187">
        <v>76795113</v>
      </c>
      <c r="S59" s="187">
        <v>72923635</v>
      </c>
    </row>
    <row r="60" spans="1:19">
      <c r="A60" t="s">
        <v>597</v>
      </c>
      <c r="B60" s="187">
        <v>106</v>
      </c>
      <c r="C60" s="187">
        <v>11539</v>
      </c>
      <c r="D60" s="187">
        <v>0</v>
      </c>
      <c r="E60" s="187">
        <v>12</v>
      </c>
      <c r="F60" s="187">
        <v>50</v>
      </c>
      <c r="O60" s="187">
        <v>106</v>
      </c>
      <c r="P60" s="187">
        <v>11539</v>
      </c>
      <c r="Q60" s="187">
        <v>0</v>
      </c>
      <c r="R60" s="187">
        <v>12</v>
      </c>
      <c r="S60" s="187">
        <v>50</v>
      </c>
    </row>
    <row r="61" spans="1:19">
      <c r="A61" t="s">
        <v>598</v>
      </c>
      <c r="B61" s="187">
        <v>861</v>
      </c>
      <c r="C61" s="187">
        <v>1541533</v>
      </c>
      <c r="D61" s="187">
        <v>1400</v>
      </c>
      <c r="E61" s="187">
        <v>2216959</v>
      </c>
      <c r="F61" s="187">
        <v>0</v>
      </c>
      <c r="O61" s="187">
        <v>861</v>
      </c>
      <c r="P61" s="187">
        <v>1541533</v>
      </c>
      <c r="Q61" s="187">
        <v>1400</v>
      </c>
      <c r="R61" s="187">
        <v>2216959</v>
      </c>
      <c r="S61" s="187">
        <v>0</v>
      </c>
    </row>
    <row r="62" spans="1:19">
      <c r="A62" t="s">
        <v>599</v>
      </c>
      <c r="B62" s="187">
        <v>0</v>
      </c>
      <c r="C62" s="187">
        <v>292915</v>
      </c>
      <c r="D62" s="187">
        <v>0</v>
      </c>
      <c r="E62" s="187">
        <v>0</v>
      </c>
      <c r="F62" s="187">
        <v>326</v>
      </c>
      <c r="O62" s="187">
        <v>0</v>
      </c>
      <c r="P62" s="187">
        <v>292915</v>
      </c>
      <c r="Q62" s="187">
        <v>0</v>
      </c>
      <c r="R62" s="187">
        <v>0</v>
      </c>
      <c r="S62" s="187">
        <v>326</v>
      </c>
    </row>
    <row r="63" spans="1:19">
      <c r="A63" t="s">
        <v>360</v>
      </c>
      <c r="B63" s="187">
        <v>9639</v>
      </c>
      <c r="C63" s="187">
        <v>497860</v>
      </c>
      <c r="D63" s="187">
        <v>317286</v>
      </c>
      <c r="E63" s="187">
        <v>16485</v>
      </c>
      <c r="F63" s="187">
        <v>540692</v>
      </c>
      <c r="O63" s="187">
        <v>9639</v>
      </c>
      <c r="P63" s="187">
        <v>497860</v>
      </c>
      <c r="Q63" s="187">
        <v>317286</v>
      </c>
      <c r="R63" s="187">
        <v>16485</v>
      </c>
      <c r="S63" s="187">
        <v>540692</v>
      </c>
    </row>
    <row r="64" spans="1:19">
      <c r="A64" t="s">
        <v>600</v>
      </c>
      <c r="B64" s="187">
        <v>6467</v>
      </c>
      <c r="C64" s="187">
        <v>28282</v>
      </c>
      <c r="D64" s="187">
        <v>11</v>
      </c>
      <c r="E64" s="187">
        <v>174793</v>
      </c>
      <c r="F64" s="187">
        <v>428447</v>
      </c>
      <c r="O64" s="187">
        <v>6467</v>
      </c>
      <c r="P64" s="187">
        <v>28282</v>
      </c>
      <c r="Q64" s="187">
        <v>11</v>
      </c>
      <c r="R64" s="187">
        <v>174793</v>
      </c>
      <c r="S64" s="187">
        <v>428447</v>
      </c>
    </row>
    <row r="65" spans="1:19">
      <c r="A65" t="s">
        <v>601</v>
      </c>
      <c r="B65" s="187">
        <v>1874729</v>
      </c>
      <c r="C65" s="187">
        <v>9336385</v>
      </c>
      <c r="D65" s="187">
        <v>2196525</v>
      </c>
      <c r="E65" s="187">
        <v>3169420</v>
      </c>
      <c r="F65" s="187">
        <v>7340819</v>
      </c>
      <c r="O65" s="187">
        <v>1874729</v>
      </c>
      <c r="P65" s="187">
        <v>9336385</v>
      </c>
      <c r="Q65" s="187">
        <v>2196525</v>
      </c>
      <c r="R65" s="187">
        <v>3169420</v>
      </c>
      <c r="S65" s="187">
        <v>7340819</v>
      </c>
    </row>
    <row r="66" spans="1:19">
      <c r="A66" t="s">
        <v>602</v>
      </c>
      <c r="B66" s="187">
        <v>17498</v>
      </c>
      <c r="C66" s="187">
        <v>19902</v>
      </c>
      <c r="D66" s="187">
        <v>0</v>
      </c>
      <c r="E66" s="187">
        <v>0</v>
      </c>
      <c r="F66" s="187">
        <v>0</v>
      </c>
      <c r="O66" s="187">
        <v>17498</v>
      </c>
      <c r="P66" s="187">
        <v>19902</v>
      </c>
      <c r="Q66" s="187">
        <v>0</v>
      </c>
      <c r="R66" s="187">
        <v>0</v>
      </c>
      <c r="S66" s="187">
        <v>0</v>
      </c>
    </row>
    <row r="67" spans="1:19">
      <c r="A67" t="s">
        <v>363</v>
      </c>
      <c r="B67" s="187">
        <v>0</v>
      </c>
      <c r="C67" s="187">
        <v>0</v>
      </c>
      <c r="D67" s="187">
        <v>2505</v>
      </c>
      <c r="E67" s="187">
        <v>904</v>
      </c>
      <c r="F67" s="187">
        <v>0</v>
      </c>
      <c r="O67" s="187">
        <v>0</v>
      </c>
      <c r="P67" s="187">
        <v>0</v>
      </c>
      <c r="Q67" s="187">
        <v>2505</v>
      </c>
      <c r="R67" s="187">
        <v>904</v>
      </c>
      <c r="S67" s="187">
        <v>0</v>
      </c>
    </row>
    <row r="68" spans="1:19">
      <c r="A68" t="s">
        <v>603</v>
      </c>
      <c r="B68" s="187">
        <v>0</v>
      </c>
      <c r="C68" s="187">
        <v>0</v>
      </c>
      <c r="D68" s="187">
        <v>190</v>
      </c>
      <c r="E68" s="187">
        <v>0</v>
      </c>
      <c r="F68" s="187">
        <v>0</v>
      </c>
      <c r="O68" s="187">
        <v>0</v>
      </c>
      <c r="P68" s="187">
        <v>0</v>
      </c>
      <c r="Q68" s="187">
        <v>190</v>
      </c>
      <c r="R68" s="187">
        <v>0</v>
      </c>
      <c r="S68" s="187">
        <v>0</v>
      </c>
    </row>
    <row r="69" spans="1:19">
      <c r="A69" t="s">
        <v>604</v>
      </c>
      <c r="B69" s="187">
        <v>35756053</v>
      </c>
      <c r="C69" s="187">
        <v>23452256</v>
      </c>
      <c r="D69" s="187">
        <v>35550909</v>
      </c>
      <c r="E69" s="187">
        <v>42644263</v>
      </c>
      <c r="F69" s="187">
        <v>37293300</v>
      </c>
      <c r="O69" s="187">
        <v>35756053</v>
      </c>
      <c r="P69" s="187">
        <v>23452256</v>
      </c>
      <c r="Q69" s="187">
        <v>35550909</v>
      </c>
      <c r="R69" s="187">
        <v>42644263</v>
      </c>
      <c r="S69" s="187">
        <v>37293300</v>
      </c>
    </row>
    <row r="70" spans="1:19">
      <c r="A70" t="s">
        <v>365</v>
      </c>
      <c r="B70" s="187">
        <v>4245175</v>
      </c>
      <c r="C70" s="187">
        <v>4036932</v>
      </c>
      <c r="D70" s="187">
        <v>6715441</v>
      </c>
      <c r="E70" s="187">
        <v>8220102</v>
      </c>
      <c r="F70" s="187">
        <v>10126471</v>
      </c>
      <c r="O70" s="187">
        <v>4245175</v>
      </c>
      <c r="P70" s="187">
        <v>4036932</v>
      </c>
      <c r="Q70" s="187">
        <v>6715441</v>
      </c>
      <c r="R70" s="187">
        <v>8220102</v>
      </c>
      <c r="S70" s="187">
        <v>10126471</v>
      </c>
    </row>
    <row r="71" spans="1:19">
      <c r="A71" t="s">
        <v>366</v>
      </c>
      <c r="B71" s="187">
        <v>28778851</v>
      </c>
      <c r="C71" s="187">
        <v>18469132</v>
      </c>
      <c r="D71" s="187">
        <v>17689763</v>
      </c>
      <c r="E71" s="187">
        <v>23118620</v>
      </c>
      <c r="F71" s="187">
        <v>39000</v>
      </c>
      <c r="O71" s="187">
        <v>28778851</v>
      </c>
      <c r="P71" s="187">
        <v>18469132</v>
      </c>
      <c r="Q71" s="187">
        <v>17689763</v>
      </c>
      <c r="R71" s="187">
        <v>23118620</v>
      </c>
      <c r="S71" s="187">
        <v>39000</v>
      </c>
    </row>
    <row r="72" spans="1:19">
      <c r="A72" t="s">
        <v>605</v>
      </c>
      <c r="B72" s="187">
        <v>974066</v>
      </c>
      <c r="C72" s="187">
        <v>987931</v>
      </c>
      <c r="D72" s="187">
        <v>1186998</v>
      </c>
      <c r="E72" s="187">
        <v>525459</v>
      </c>
      <c r="F72" s="187">
        <v>63412</v>
      </c>
      <c r="O72" s="187">
        <v>974066</v>
      </c>
      <c r="P72" s="187">
        <v>987931</v>
      </c>
      <c r="Q72" s="187">
        <v>1186998</v>
      </c>
      <c r="R72" s="187">
        <v>525459</v>
      </c>
      <c r="S72" s="187">
        <v>63412</v>
      </c>
    </row>
    <row r="73" spans="1:19">
      <c r="A73" t="s">
        <v>368</v>
      </c>
      <c r="B73" s="187">
        <v>10543832</v>
      </c>
      <c r="C73" s="187">
        <v>16170849</v>
      </c>
      <c r="D73" s="187">
        <v>24150451</v>
      </c>
      <c r="E73" s="187">
        <v>23781010</v>
      </c>
      <c r="F73" s="187">
        <v>32309980</v>
      </c>
      <c r="O73" s="187">
        <v>10543832</v>
      </c>
      <c r="P73" s="187">
        <v>16170849</v>
      </c>
      <c r="Q73" s="187">
        <v>24150451</v>
      </c>
      <c r="R73" s="187">
        <v>23781010</v>
      </c>
      <c r="S73" s="187">
        <v>32309980</v>
      </c>
    </row>
    <row r="74" spans="1:19">
      <c r="A74" t="s">
        <v>369</v>
      </c>
      <c r="B74" s="187">
        <v>9251767</v>
      </c>
      <c r="C74" s="187">
        <v>4236906</v>
      </c>
      <c r="D74" s="187">
        <v>7289982</v>
      </c>
      <c r="E74" s="187">
        <v>11001337</v>
      </c>
      <c r="F74" s="187">
        <v>15690292</v>
      </c>
      <c r="O74" s="187">
        <v>9251767</v>
      </c>
      <c r="P74" s="187">
        <v>4236906</v>
      </c>
      <c r="Q74" s="187">
        <v>7289982</v>
      </c>
      <c r="R74" s="187">
        <v>11001337</v>
      </c>
      <c r="S74" s="187">
        <v>15690292</v>
      </c>
    </row>
    <row r="75" spans="1:19">
      <c r="A75" t="s">
        <v>606</v>
      </c>
      <c r="B75" s="187">
        <v>28573</v>
      </c>
      <c r="C75" s="187">
        <v>2500</v>
      </c>
      <c r="D75" s="187">
        <v>66618</v>
      </c>
      <c r="E75" s="187">
        <v>0</v>
      </c>
      <c r="F75" s="187">
        <v>8488</v>
      </c>
      <c r="O75" s="187">
        <v>28573</v>
      </c>
      <c r="P75" s="187">
        <v>2500</v>
      </c>
      <c r="Q75" s="187">
        <v>66618</v>
      </c>
      <c r="R75" s="187">
        <v>0</v>
      </c>
      <c r="S75" s="187">
        <v>8488</v>
      </c>
    </row>
    <row r="76" spans="1:19">
      <c r="A76" t="s">
        <v>607</v>
      </c>
      <c r="B76" s="187">
        <v>166</v>
      </c>
      <c r="C76" s="187">
        <v>10870</v>
      </c>
      <c r="D76" s="187">
        <v>310</v>
      </c>
      <c r="E76" s="187">
        <v>64767</v>
      </c>
      <c r="F76" s="187">
        <v>31623</v>
      </c>
      <c r="O76" s="187">
        <v>166</v>
      </c>
      <c r="P76" s="187">
        <v>10870</v>
      </c>
      <c r="Q76" s="187">
        <v>310</v>
      </c>
      <c r="R76" s="187">
        <v>64767</v>
      </c>
      <c r="S76" s="187">
        <v>31623</v>
      </c>
    </row>
    <row r="77" spans="1:19">
      <c r="A77" t="s">
        <v>372</v>
      </c>
      <c r="B77" s="187">
        <v>8139219</v>
      </c>
      <c r="C77" s="187">
        <v>3711738</v>
      </c>
      <c r="D77" s="187">
        <v>8075451</v>
      </c>
      <c r="E77" s="187">
        <v>7471903</v>
      </c>
      <c r="F77" s="187">
        <v>10027983</v>
      </c>
      <c r="O77" s="187">
        <v>8139219</v>
      </c>
      <c r="P77" s="187">
        <v>3711738</v>
      </c>
      <c r="Q77" s="187">
        <v>8075451</v>
      </c>
      <c r="R77" s="187">
        <v>7471903</v>
      </c>
      <c r="S77" s="187">
        <v>10027983</v>
      </c>
    </row>
    <row r="78" spans="1:19">
      <c r="A78" t="s">
        <v>373</v>
      </c>
      <c r="B78" s="187">
        <v>152129</v>
      </c>
      <c r="C78" s="187">
        <v>163632</v>
      </c>
      <c r="D78" s="187">
        <v>135844</v>
      </c>
      <c r="E78" s="187">
        <v>68479</v>
      </c>
      <c r="F78" s="187">
        <v>342107</v>
      </c>
      <c r="O78" s="187">
        <v>152129</v>
      </c>
      <c r="P78" s="187">
        <v>163632</v>
      </c>
      <c r="Q78" s="187">
        <v>135844</v>
      </c>
      <c r="R78" s="187">
        <v>68479</v>
      </c>
      <c r="S78" s="187">
        <v>342107</v>
      </c>
    </row>
    <row r="79" spans="1:19">
      <c r="A79" t="s">
        <v>608</v>
      </c>
      <c r="B79" s="187">
        <v>130</v>
      </c>
      <c r="C79" s="187">
        <v>0</v>
      </c>
      <c r="D79" s="187">
        <v>1130996</v>
      </c>
      <c r="E79" s="187">
        <v>30000</v>
      </c>
      <c r="F79" s="187">
        <v>2979</v>
      </c>
      <c r="O79" s="187">
        <v>130</v>
      </c>
      <c r="P79" s="187">
        <v>0</v>
      </c>
      <c r="Q79" s="187">
        <v>1130996</v>
      </c>
      <c r="R79" s="187">
        <v>30000</v>
      </c>
      <c r="S79" s="187">
        <v>2979</v>
      </c>
    </row>
    <row r="80" spans="1:19">
      <c r="A80" t="s">
        <v>609</v>
      </c>
      <c r="B80" s="187">
        <v>6245</v>
      </c>
      <c r="C80" s="187">
        <v>0</v>
      </c>
      <c r="D80" s="187">
        <v>0</v>
      </c>
      <c r="E80" s="187">
        <v>0</v>
      </c>
      <c r="F80" s="187">
        <v>0</v>
      </c>
      <c r="O80" s="187">
        <v>6245</v>
      </c>
      <c r="P80" s="187">
        <v>0</v>
      </c>
      <c r="Q80" s="187">
        <v>0</v>
      </c>
      <c r="R80" s="187">
        <v>0</v>
      </c>
      <c r="S80" s="187">
        <v>0</v>
      </c>
    </row>
    <row r="81" spans="1:19">
      <c r="A81" t="s">
        <v>610</v>
      </c>
      <c r="B81" s="187">
        <v>275</v>
      </c>
      <c r="C81" s="187">
        <v>0</v>
      </c>
      <c r="D81" s="187">
        <v>0</v>
      </c>
      <c r="E81" s="187">
        <v>0</v>
      </c>
      <c r="F81" s="187">
        <v>0</v>
      </c>
      <c r="O81" s="187">
        <v>275</v>
      </c>
      <c r="P81" s="187">
        <v>0</v>
      </c>
      <c r="Q81" s="187">
        <v>0</v>
      </c>
      <c r="R81" s="187">
        <v>0</v>
      </c>
      <c r="S81" s="187">
        <v>0</v>
      </c>
    </row>
    <row r="82" spans="1:19">
      <c r="A82" t="s">
        <v>611</v>
      </c>
      <c r="B82" s="187">
        <v>566</v>
      </c>
      <c r="C82" s="187">
        <v>1215575</v>
      </c>
      <c r="D82" s="187">
        <v>340472</v>
      </c>
      <c r="E82" s="187">
        <v>311</v>
      </c>
      <c r="F82" s="187">
        <v>0</v>
      </c>
      <c r="O82" s="187">
        <v>566</v>
      </c>
      <c r="P82" s="187">
        <v>1215575</v>
      </c>
      <c r="Q82" s="187">
        <v>340472</v>
      </c>
      <c r="R82" s="187">
        <v>311</v>
      </c>
      <c r="S82" s="187">
        <v>0</v>
      </c>
    </row>
    <row r="83" spans="1:19">
      <c r="A83" t="s">
        <v>612</v>
      </c>
      <c r="B83" s="187">
        <v>13147</v>
      </c>
      <c r="C83" s="187">
        <v>782</v>
      </c>
      <c r="D83" s="187">
        <v>190517</v>
      </c>
      <c r="E83" s="187">
        <v>54323</v>
      </c>
      <c r="F83" s="187">
        <v>89149</v>
      </c>
      <c r="O83" s="187">
        <v>13147</v>
      </c>
      <c r="P83" s="187">
        <v>782</v>
      </c>
      <c r="Q83" s="187">
        <v>190517</v>
      </c>
      <c r="R83" s="187">
        <v>54323</v>
      </c>
      <c r="S83" s="187">
        <v>89149</v>
      </c>
    </row>
    <row r="84" spans="1:19">
      <c r="A84" t="s">
        <v>613</v>
      </c>
      <c r="B84" s="187">
        <v>173624</v>
      </c>
      <c r="C84" s="187">
        <v>27426</v>
      </c>
      <c r="D84" s="187">
        <v>2337</v>
      </c>
      <c r="E84" s="187">
        <v>49314</v>
      </c>
      <c r="F84" s="187">
        <v>38118</v>
      </c>
      <c r="O84" s="187">
        <v>173624</v>
      </c>
      <c r="P84" s="187">
        <v>27426</v>
      </c>
      <c r="Q84" s="187">
        <v>2337</v>
      </c>
      <c r="R84" s="187">
        <v>49314</v>
      </c>
      <c r="S84" s="187">
        <v>38118</v>
      </c>
    </row>
    <row r="85" spans="1:19">
      <c r="A85" t="s">
        <v>614</v>
      </c>
      <c r="B85" s="187">
        <v>5878329</v>
      </c>
      <c r="C85" s="187">
        <v>5962136</v>
      </c>
      <c r="D85" s="187">
        <v>7978525</v>
      </c>
      <c r="E85" s="187">
        <v>17654245</v>
      </c>
      <c r="F85" s="187">
        <v>8607824</v>
      </c>
      <c r="O85" s="187">
        <v>5878329</v>
      </c>
      <c r="P85" s="187">
        <v>5962136</v>
      </c>
      <c r="Q85" s="187">
        <v>7978525</v>
      </c>
      <c r="R85" s="187">
        <v>17654245</v>
      </c>
      <c r="S85" s="187">
        <v>8607824</v>
      </c>
    </row>
    <row r="86" spans="1:19">
      <c r="A86" t="s">
        <v>377</v>
      </c>
      <c r="B86" s="187">
        <v>45747642</v>
      </c>
      <c r="C86" s="187">
        <v>36713393</v>
      </c>
      <c r="D86" s="187">
        <v>75836529</v>
      </c>
      <c r="E86" s="187">
        <v>75362404</v>
      </c>
      <c r="F86" s="187">
        <v>89015856</v>
      </c>
      <c r="O86" s="187">
        <v>45747642</v>
      </c>
      <c r="P86" s="187">
        <v>36713393</v>
      </c>
      <c r="Q86" s="187">
        <v>75836529</v>
      </c>
      <c r="R86" s="187">
        <v>75362404</v>
      </c>
      <c r="S86" s="187">
        <v>89015856</v>
      </c>
    </row>
    <row r="87" spans="1:19">
      <c r="A87" t="s">
        <v>378</v>
      </c>
      <c r="B87" s="187">
        <v>5917461</v>
      </c>
      <c r="C87" s="187">
        <v>6528148</v>
      </c>
      <c r="D87" s="187">
        <v>4717862</v>
      </c>
      <c r="E87" s="187">
        <v>5429580</v>
      </c>
      <c r="F87" s="187">
        <v>3900542</v>
      </c>
      <c r="O87" s="187">
        <v>5917461</v>
      </c>
      <c r="P87" s="187">
        <v>6528148</v>
      </c>
      <c r="Q87" s="187">
        <v>4717862</v>
      </c>
      <c r="R87" s="187">
        <v>5429580</v>
      </c>
      <c r="S87" s="187">
        <v>3900542</v>
      </c>
    </row>
    <row r="88" spans="1:19">
      <c r="A88" t="s">
        <v>615</v>
      </c>
      <c r="B88" s="187">
        <v>139419373</v>
      </c>
      <c r="C88" s="187">
        <v>139153948</v>
      </c>
      <c r="D88" s="187">
        <v>343316476</v>
      </c>
      <c r="E88" s="187">
        <v>272683818</v>
      </c>
      <c r="F88" s="187">
        <v>36906772</v>
      </c>
      <c r="O88" s="187">
        <v>139419373</v>
      </c>
      <c r="P88" s="187">
        <v>139153948</v>
      </c>
      <c r="Q88" s="187">
        <v>343316476</v>
      </c>
      <c r="R88" s="187">
        <v>272683818</v>
      </c>
      <c r="S88" s="187">
        <v>36906772</v>
      </c>
    </row>
    <row r="89" spans="1:19">
      <c r="A89" t="s">
        <v>616</v>
      </c>
      <c r="B89" s="187">
        <v>0</v>
      </c>
      <c r="C89" s="187">
        <v>764</v>
      </c>
      <c r="D89" s="187">
        <v>0</v>
      </c>
      <c r="E89" s="187">
        <v>45875</v>
      </c>
      <c r="F89" s="187">
        <v>0</v>
      </c>
      <c r="O89" s="187">
        <v>0</v>
      </c>
      <c r="P89" s="187">
        <v>764</v>
      </c>
      <c r="Q89" s="187">
        <v>0</v>
      </c>
      <c r="R89" s="187">
        <v>45875</v>
      </c>
      <c r="S89" s="187">
        <v>0</v>
      </c>
    </row>
    <row r="90" spans="1:19">
      <c r="A90" t="s">
        <v>380</v>
      </c>
      <c r="B90" s="187">
        <v>142135</v>
      </c>
      <c r="C90" s="187">
        <v>75290</v>
      </c>
      <c r="D90" s="187">
        <v>141270</v>
      </c>
      <c r="E90" s="187">
        <v>159576</v>
      </c>
      <c r="F90" s="187">
        <v>361430</v>
      </c>
      <c r="O90" s="187">
        <v>142135</v>
      </c>
      <c r="P90" s="187">
        <v>75290</v>
      </c>
      <c r="Q90" s="187">
        <v>141270</v>
      </c>
      <c r="R90" s="187">
        <v>159576</v>
      </c>
      <c r="S90" s="187">
        <v>361430</v>
      </c>
    </row>
    <row r="91" spans="1:19">
      <c r="A91" t="s">
        <v>617</v>
      </c>
      <c r="B91" s="187">
        <v>0</v>
      </c>
      <c r="C91" s="187">
        <v>8137</v>
      </c>
      <c r="D91" s="187">
        <v>0</v>
      </c>
      <c r="E91" s="187">
        <v>50710</v>
      </c>
      <c r="F91" s="187">
        <v>23061</v>
      </c>
      <c r="O91" s="187">
        <v>0</v>
      </c>
      <c r="P91" s="187">
        <v>8137</v>
      </c>
      <c r="Q91" s="187">
        <v>0</v>
      </c>
      <c r="R91" s="187">
        <v>50710</v>
      </c>
      <c r="S91" s="187">
        <v>23061</v>
      </c>
    </row>
    <row r="92" spans="1:19">
      <c r="A92" t="s">
        <v>382</v>
      </c>
      <c r="B92" s="187">
        <v>46</v>
      </c>
      <c r="C92" s="187">
        <v>52008</v>
      </c>
      <c r="D92" s="187">
        <v>0</v>
      </c>
      <c r="E92" s="187">
        <v>1826</v>
      </c>
      <c r="F92" s="187">
        <v>3494</v>
      </c>
      <c r="O92" s="187">
        <v>46</v>
      </c>
      <c r="P92" s="187">
        <v>52008</v>
      </c>
      <c r="Q92" s="187">
        <v>0</v>
      </c>
      <c r="R92" s="187">
        <v>1826</v>
      </c>
      <c r="S92" s="187">
        <v>3494</v>
      </c>
    </row>
    <row r="93" spans="1:19">
      <c r="A93" t="s">
        <v>618</v>
      </c>
      <c r="B93" s="187">
        <v>0</v>
      </c>
      <c r="C93" s="187">
        <v>170022</v>
      </c>
      <c r="D93" s="187">
        <v>73211</v>
      </c>
      <c r="E93" s="187">
        <v>15004</v>
      </c>
      <c r="F93" s="187">
        <v>0</v>
      </c>
      <c r="O93" s="187">
        <v>0</v>
      </c>
      <c r="P93" s="187">
        <v>170022</v>
      </c>
      <c r="Q93" s="187">
        <v>73211</v>
      </c>
      <c r="R93" s="187">
        <v>15004</v>
      </c>
      <c r="S93" s="187">
        <v>0</v>
      </c>
    </row>
    <row r="94" spans="1:19">
      <c r="A94" t="s">
        <v>619</v>
      </c>
      <c r="B94" s="187">
        <v>8700</v>
      </c>
      <c r="C94" s="187">
        <v>0</v>
      </c>
      <c r="D94" s="187">
        <v>0</v>
      </c>
      <c r="E94" s="187">
        <v>0</v>
      </c>
      <c r="F94" s="187">
        <v>256</v>
      </c>
      <c r="O94" s="187">
        <v>8700</v>
      </c>
      <c r="P94" s="187">
        <v>0</v>
      </c>
      <c r="Q94" s="187">
        <v>0</v>
      </c>
      <c r="R94" s="187">
        <v>0</v>
      </c>
      <c r="S94" s="187">
        <v>256</v>
      </c>
    </row>
    <row r="95" spans="1:19">
      <c r="A95" t="s">
        <v>383</v>
      </c>
      <c r="B95" s="187">
        <v>950</v>
      </c>
      <c r="C95" s="187">
        <v>2993</v>
      </c>
      <c r="D95" s="187">
        <v>150</v>
      </c>
      <c r="E95" s="187">
        <v>0</v>
      </c>
      <c r="F95" s="187">
        <v>256</v>
      </c>
      <c r="O95" s="187">
        <v>950</v>
      </c>
      <c r="P95" s="187">
        <v>2993</v>
      </c>
      <c r="Q95" s="187">
        <v>150</v>
      </c>
      <c r="R95" s="187">
        <v>0</v>
      </c>
      <c r="S95" s="187">
        <v>256</v>
      </c>
    </row>
    <row r="96" spans="1:19">
      <c r="A96" t="s">
        <v>620</v>
      </c>
      <c r="B96" s="187">
        <v>0</v>
      </c>
      <c r="C96" s="187">
        <v>0</v>
      </c>
      <c r="D96" s="187">
        <v>0</v>
      </c>
      <c r="E96" s="187">
        <v>4202</v>
      </c>
      <c r="F96" s="187">
        <v>0</v>
      </c>
      <c r="O96" s="187">
        <v>0</v>
      </c>
      <c r="P96" s="187">
        <v>0</v>
      </c>
      <c r="Q96" s="187">
        <v>0</v>
      </c>
      <c r="R96" s="187">
        <v>4202</v>
      </c>
      <c r="S96" s="187">
        <v>0</v>
      </c>
    </row>
    <row r="97" spans="1:19">
      <c r="A97" t="s">
        <v>621</v>
      </c>
      <c r="B97" s="187">
        <v>38975</v>
      </c>
      <c r="C97" s="187">
        <v>0</v>
      </c>
      <c r="D97" s="187">
        <v>0</v>
      </c>
      <c r="E97" s="187">
        <v>0</v>
      </c>
      <c r="F97" s="187">
        <v>2908</v>
      </c>
      <c r="O97" s="187">
        <v>38975</v>
      </c>
      <c r="P97" s="187">
        <v>0</v>
      </c>
      <c r="Q97" s="187">
        <v>0</v>
      </c>
      <c r="R97" s="187">
        <v>0</v>
      </c>
      <c r="S97" s="187">
        <v>2908</v>
      </c>
    </row>
    <row r="98" spans="1:19">
      <c r="A98" t="s">
        <v>385</v>
      </c>
      <c r="B98" s="187">
        <v>0</v>
      </c>
      <c r="C98" s="187">
        <v>0</v>
      </c>
      <c r="D98" s="187">
        <v>57905</v>
      </c>
      <c r="E98" s="187">
        <v>0</v>
      </c>
      <c r="F98" s="187">
        <v>129212</v>
      </c>
      <c r="O98" s="187">
        <v>0</v>
      </c>
      <c r="P98" s="187">
        <v>0</v>
      </c>
      <c r="Q98" s="187">
        <v>57905</v>
      </c>
      <c r="R98" s="187">
        <v>0</v>
      </c>
      <c r="S98" s="187">
        <v>129212</v>
      </c>
    </row>
    <row r="99" spans="1:19">
      <c r="A99" t="s">
        <v>622</v>
      </c>
      <c r="B99" s="187">
        <v>31743</v>
      </c>
      <c r="C99" s="187">
        <v>17614</v>
      </c>
      <c r="D99" s="187">
        <v>64499</v>
      </c>
      <c r="E99" s="187">
        <v>68960</v>
      </c>
      <c r="F99" s="187">
        <v>32408</v>
      </c>
      <c r="O99" s="187">
        <v>31743</v>
      </c>
      <c r="P99" s="187">
        <v>17614</v>
      </c>
      <c r="Q99" s="187">
        <v>64499</v>
      </c>
      <c r="R99" s="187">
        <v>68960</v>
      </c>
      <c r="S99" s="187">
        <v>32408</v>
      </c>
    </row>
    <row r="100" spans="1:19">
      <c r="A100" t="s">
        <v>388</v>
      </c>
      <c r="B100" s="187">
        <v>9551</v>
      </c>
      <c r="C100" s="187">
        <v>138527</v>
      </c>
      <c r="D100" s="187">
        <v>0</v>
      </c>
      <c r="E100" s="187">
        <v>54</v>
      </c>
      <c r="F100" s="187">
        <v>180277</v>
      </c>
      <c r="O100" s="187">
        <v>9551</v>
      </c>
      <c r="P100" s="187">
        <v>138527</v>
      </c>
      <c r="Q100" s="187">
        <v>0</v>
      </c>
      <c r="R100" s="187">
        <v>54</v>
      </c>
      <c r="S100" s="187">
        <v>180277</v>
      </c>
    </row>
    <row r="101" spans="1:19">
      <c r="A101" t="s">
        <v>389</v>
      </c>
      <c r="B101" s="187">
        <v>422</v>
      </c>
      <c r="C101" s="187">
        <v>0</v>
      </c>
      <c r="D101" s="187">
        <v>0</v>
      </c>
      <c r="E101" s="187">
        <v>0</v>
      </c>
      <c r="F101" s="187">
        <v>145178</v>
      </c>
      <c r="O101" s="187">
        <v>422</v>
      </c>
      <c r="P101" s="187">
        <v>0</v>
      </c>
      <c r="Q101" s="187">
        <v>0</v>
      </c>
      <c r="R101" s="187">
        <v>0</v>
      </c>
      <c r="S101" s="187">
        <v>145178</v>
      </c>
    </row>
    <row r="102" spans="1:19">
      <c r="A102" t="s">
        <v>623</v>
      </c>
      <c r="B102" s="187">
        <v>0</v>
      </c>
      <c r="C102" s="187">
        <v>420</v>
      </c>
      <c r="D102" s="187">
        <v>0</v>
      </c>
      <c r="E102" s="187">
        <v>142606</v>
      </c>
      <c r="F102" s="187">
        <v>0</v>
      </c>
      <c r="O102" s="187">
        <v>0</v>
      </c>
      <c r="P102" s="187">
        <v>420</v>
      </c>
      <c r="Q102" s="187">
        <v>0</v>
      </c>
      <c r="R102" s="187">
        <v>142606</v>
      </c>
      <c r="S102" s="187">
        <v>0</v>
      </c>
    </row>
    <row r="103" spans="1:19">
      <c r="A103" t="s">
        <v>390</v>
      </c>
      <c r="B103" s="187">
        <v>9570</v>
      </c>
      <c r="C103" s="187">
        <v>1150</v>
      </c>
      <c r="D103">
        <v>0</v>
      </c>
      <c r="E103">
        <v>0</v>
      </c>
      <c r="F103">
        <v>110</v>
      </c>
      <c r="O103" s="187">
        <v>9570</v>
      </c>
      <c r="P103" s="187">
        <v>1150</v>
      </c>
      <c r="Q103">
        <v>0</v>
      </c>
      <c r="R103">
        <v>0</v>
      </c>
      <c r="S103">
        <v>110</v>
      </c>
    </row>
    <row r="104" spans="1:19">
      <c r="A104" t="s">
        <v>391</v>
      </c>
      <c r="B104" s="187">
        <v>110226</v>
      </c>
      <c r="C104" s="187">
        <v>116978</v>
      </c>
      <c r="D104" s="187">
        <v>1420902</v>
      </c>
      <c r="E104" s="187">
        <v>100556</v>
      </c>
      <c r="F104" s="187">
        <v>134660</v>
      </c>
      <c r="O104" s="187">
        <v>110226</v>
      </c>
      <c r="P104" s="187">
        <v>116978</v>
      </c>
      <c r="Q104" s="187">
        <v>1420902</v>
      </c>
      <c r="R104" s="187">
        <v>100556</v>
      </c>
      <c r="S104" s="187">
        <v>134660</v>
      </c>
    </row>
    <row r="105" spans="1:19">
      <c r="A105" t="s">
        <v>624</v>
      </c>
      <c r="B105" s="187">
        <v>154071</v>
      </c>
      <c r="C105" s="187">
        <v>12943</v>
      </c>
      <c r="D105" s="187">
        <v>87619</v>
      </c>
      <c r="E105" s="187">
        <v>24576</v>
      </c>
      <c r="F105" s="187">
        <v>98969</v>
      </c>
      <c r="O105" s="187">
        <v>154071</v>
      </c>
      <c r="P105" s="187">
        <v>12943</v>
      </c>
      <c r="Q105" s="187">
        <v>87619</v>
      </c>
      <c r="R105" s="187">
        <v>24576</v>
      </c>
      <c r="S105" s="187">
        <v>98969</v>
      </c>
    </row>
    <row r="106" spans="1:19">
      <c r="A106" t="s">
        <v>625</v>
      </c>
      <c r="B106" s="187">
        <v>125453</v>
      </c>
      <c r="C106" s="187">
        <v>152455</v>
      </c>
      <c r="D106" s="187">
        <v>536481</v>
      </c>
      <c r="E106" s="187">
        <v>0</v>
      </c>
      <c r="F106" s="187">
        <v>23409</v>
      </c>
      <c r="O106" s="187">
        <v>125453</v>
      </c>
      <c r="P106" s="187">
        <v>152455</v>
      </c>
      <c r="Q106" s="187">
        <v>536481</v>
      </c>
      <c r="R106" s="187">
        <v>0</v>
      </c>
      <c r="S106" s="187">
        <v>23409</v>
      </c>
    </row>
    <row r="107" spans="1:19">
      <c r="A107" t="s">
        <v>393</v>
      </c>
      <c r="B107" s="187">
        <v>2016520</v>
      </c>
      <c r="C107" s="187">
        <v>2380384</v>
      </c>
      <c r="D107" s="187">
        <v>2479389</v>
      </c>
      <c r="E107" s="187">
        <v>5263888</v>
      </c>
      <c r="F107" s="187">
        <v>7792577</v>
      </c>
      <c r="O107" s="187">
        <v>2016520</v>
      </c>
      <c r="P107" s="187">
        <v>2380384</v>
      </c>
      <c r="Q107" s="187">
        <v>2479389</v>
      </c>
      <c r="R107" s="187">
        <v>5263888</v>
      </c>
      <c r="S107" s="187">
        <v>7792577</v>
      </c>
    </row>
    <row r="108" spans="1:19">
      <c r="A108" t="s">
        <v>626</v>
      </c>
      <c r="B108" s="187">
        <v>25972</v>
      </c>
      <c r="C108" s="187">
        <v>0</v>
      </c>
      <c r="D108" s="187">
        <v>0</v>
      </c>
      <c r="E108" s="187">
        <v>0</v>
      </c>
      <c r="F108" s="187">
        <v>608</v>
      </c>
      <c r="O108" s="187">
        <v>25972</v>
      </c>
      <c r="P108" s="187">
        <v>0</v>
      </c>
      <c r="Q108" s="187">
        <v>0</v>
      </c>
      <c r="R108" s="187">
        <v>0</v>
      </c>
      <c r="S108" s="187">
        <v>608</v>
      </c>
    </row>
    <row r="109" spans="1:19">
      <c r="A109" t="s">
        <v>627</v>
      </c>
      <c r="B109" s="187">
        <v>0</v>
      </c>
      <c r="C109" s="187">
        <v>0</v>
      </c>
      <c r="D109" s="187">
        <v>241</v>
      </c>
      <c r="E109" s="187">
        <v>0</v>
      </c>
      <c r="F109" s="187">
        <v>270</v>
      </c>
      <c r="O109" s="187">
        <v>0</v>
      </c>
      <c r="P109" s="187">
        <v>0</v>
      </c>
      <c r="Q109" s="187">
        <v>241</v>
      </c>
      <c r="R109" s="187">
        <v>0</v>
      </c>
      <c r="S109" s="187">
        <v>270</v>
      </c>
    </row>
    <row r="110" spans="1:19">
      <c r="A110" t="s">
        <v>394</v>
      </c>
      <c r="B110" s="187">
        <v>100</v>
      </c>
      <c r="C110" s="187">
        <v>0</v>
      </c>
      <c r="D110" s="187">
        <v>0</v>
      </c>
      <c r="E110" s="187">
        <v>6545</v>
      </c>
      <c r="F110" s="187">
        <v>4096</v>
      </c>
      <c r="O110" s="187">
        <v>100</v>
      </c>
      <c r="P110" s="187">
        <v>0</v>
      </c>
      <c r="Q110" s="187">
        <v>0</v>
      </c>
      <c r="R110" s="187">
        <v>6545</v>
      </c>
      <c r="S110" s="187">
        <v>4096</v>
      </c>
    </row>
    <row r="111" spans="1:19">
      <c r="A111" t="s">
        <v>396</v>
      </c>
      <c r="B111" s="187">
        <v>765960</v>
      </c>
      <c r="C111" s="187">
        <v>1277768</v>
      </c>
      <c r="D111" s="187">
        <v>490837</v>
      </c>
      <c r="E111" s="187">
        <v>1669890</v>
      </c>
      <c r="F111" s="187">
        <v>1488889</v>
      </c>
      <c r="O111" s="187">
        <v>765960</v>
      </c>
      <c r="P111" s="187">
        <v>1277768</v>
      </c>
      <c r="Q111" s="187">
        <v>490837</v>
      </c>
      <c r="R111" s="187">
        <v>1669890</v>
      </c>
      <c r="S111" s="187">
        <v>1488889</v>
      </c>
    </row>
    <row r="112" spans="1:19">
      <c r="A112" t="s">
        <v>397</v>
      </c>
      <c r="B112" s="187">
        <v>1301</v>
      </c>
      <c r="C112" s="187">
        <v>108663</v>
      </c>
      <c r="D112" s="187">
        <v>112018</v>
      </c>
      <c r="E112" s="187">
        <v>30521</v>
      </c>
      <c r="F112" s="187">
        <v>18868</v>
      </c>
      <c r="O112" s="187">
        <v>1301</v>
      </c>
      <c r="P112" s="187">
        <v>108663</v>
      </c>
      <c r="Q112" s="187">
        <v>112018</v>
      </c>
      <c r="R112" s="187">
        <v>30521</v>
      </c>
      <c r="S112" s="187">
        <v>18868</v>
      </c>
    </row>
    <row r="113" spans="1:19">
      <c r="A113" t="s">
        <v>398</v>
      </c>
      <c r="B113" s="187">
        <v>33459</v>
      </c>
      <c r="C113" s="187">
        <v>22373</v>
      </c>
      <c r="D113" s="187">
        <v>0</v>
      </c>
      <c r="E113" s="187">
        <v>0</v>
      </c>
      <c r="F113" s="187">
        <v>18868</v>
      </c>
      <c r="O113" s="187">
        <v>33459</v>
      </c>
      <c r="P113" s="187">
        <v>22373</v>
      </c>
      <c r="Q113" s="187">
        <v>0</v>
      </c>
      <c r="R113" s="187">
        <v>0</v>
      </c>
      <c r="S113" s="187">
        <v>18868</v>
      </c>
    </row>
    <row r="114" spans="1:19">
      <c r="A114" t="s">
        <v>399</v>
      </c>
      <c r="B114" s="187">
        <v>0</v>
      </c>
      <c r="C114" s="187">
        <v>0</v>
      </c>
      <c r="D114" s="187">
        <v>0</v>
      </c>
      <c r="E114" s="187">
        <v>0</v>
      </c>
      <c r="F114" s="187">
        <v>7314</v>
      </c>
      <c r="O114" s="187">
        <v>0</v>
      </c>
      <c r="P114" s="187">
        <v>0</v>
      </c>
      <c r="Q114" s="187">
        <v>0</v>
      </c>
      <c r="R114" s="187">
        <v>0</v>
      </c>
      <c r="S114" s="187">
        <v>7314</v>
      </c>
    </row>
    <row r="115" spans="1:19">
      <c r="A115" t="s">
        <v>628</v>
      </c>
      <c r="B115" s="187">
        <v>104648610</v>
      </c>
      <c r="C115" s="187">
        <v>112033641</v>
      </c>
      <c r="D115" s="187">
        <v>164829046</v>
      </c>
      <c r="E115" s="187">
        <v>156830698</v>
      </c>
      <c r="F115" s="187">
        <v>266613213</v>
      </c>
      <c r="O115" s="187">
        <v>104648610</v>
      </c>
      <c r="P115" s="187">
        <v>112033641</v>
      </c>
      <c r="Q115" s="187">
        <v>164829046</v>
      </c>
      <c r="R115" s="187">
        <v>156830698</v>
      </c>
      <c r="S115" s="187">
        <v>266613213</v>
      </c>
    </row>
    <row r="116" spans="1:19">
      <c r="A116" t="s">
        <v>629</v>
      </c>
      <c r="B116" s="187">
        <v>528858</v>
      </c>
      <c r="C116" s="187">
        <v>0</v>
      </c>
      <c r="D116" s="187">
        <v>119167</v>
      </c>
      <c r="E116" s="187">
        <v>74870</v>
      </c>
      <c r="F116" s="187">
        <v>20712</v>
      </c>
      <c r="O116" s="187">
        <v>528858</v>
      </c>
      <c r="P116" s="187">
        <v>0</v>
      </c>
      <c r="Q116" s="187">
        <v>119167</v>
      </c>
      <c r="R116" s="187">
        <v>74870</v>
      </c>
      <c r="S116" s="187">
        <v>20712</v>
      </c>
    </row>
    <row r="117" spans="1:19">
      <c r="A117" t="s">
        <v>630</v>
      </c>
      <c r="B117" s="187">
        <v>0</v>
      </c>
      <c r="C117" s="187">
        <v>0</v>
      </c>
      <c r="D117" s="187">
        <v>0</v>
      </c>
      <c r="E117" s="187">
        <v>10501</v>
      </c>
      <c r="F117" s="187">
        <v>35508</v>
      </c>
      <c r="O117" s="187">
        <v>0</v>
      </c>
      <c r="P117" s="187">
        <v>0</v>
      </c>
      <c r="Q117" s="187">
        <v>0</v>
      </c>
      <c r="R117" s="187">
        <v>10501</v>
      </c>
      <c r="S117" s="187">
        <v>35508</v>
      </c>
    </row>
    <row r="118" spans="1:19">
      <c r="A118" t="s">
        <v>631</v>
      </c>
      <c r="B118" s="187">
        <v>41084</v>
      </c>
      <c r="C118" s="187">
        <v>0</v>
      </c>
      <c r="D118" s="187">
        <v>29722</v>
      </c>
      <c r="E118" s="187">
        <v>15</v>
      </c>
      <c r="F118" s="187">
        <v>10364</v>
      </c>
      <c r="O118" s="187">
        <v>41084</v>
      </c>
      <c r="P118" s="187">
        <v>0</v>
      </c>
      <c r="Q118" s="187">
        <v>29722</v>
      </c>
      <c r="R118" s="187">
        <v>15</v>
      </c>
      <c r="S118" s="187">
        <v>10364</v>
      </c>
    </row>
    <row r="119" spans="1:19">
      <c r="A119" t="s">
        <v>403</v>
      </c>
      <c r="B119" s="187">
        <v>814</v>
      </c>
      <c r="C119" s="187">
        <v>0</v>
      </c>
      <c r="D119" s="187">
        <v>0</v>
      </c>
      <c r="E119" s="187">
        <v>0</v>
      </c>
      <c r="F119" s="187">
        <v>710</v>
      </c>
      <c r="O119" s="187">
        <v>814</v>
      </c>
      <c r="P119" s="187">
        <v>0</v>
      </c>
      <c r="Q119" s="187">
        <v>0</v>
      </c>
      <c r="R119" s="187">
        <v>0</v>
      </c>
      <c r="S119" s="187">
        <v>710</v>
      </c>
    </row>
    <row r="120" spans="1:19">
      <c r="A120" t="s">
        <v>405</v>
      </c>
      <c r="B120" s="187">
        <v>0</v>
      </c>
      <c r="C120" s="187">
        <v>0</v>
      </c>
      <c r="D120" s="187">
        <v>0</v>
      </c>
      <c r="E120" s="187">
        <v>71450</v>
      </c>
      <c r="F120" s="187">
        <v>0</v>
      </c>
      <c r="O120" s="187">
        <v>0</v>
      </c>
      <c r="P120" s="187">
        <v>0</v>
      </c>
      <c r="Q120" s="187">
        <v>0</v>
      </c>
      <c r="R120" s="187">
        <v>71450</v>
      </c>
      <c r="S120" s="187">
        <v>0</v>
      </c>
    </row>
    <row r="121" spans="1:19">
      <c r="A121" t="s">
        <v>632</v>
      </c>
      <c r="B121" s="187">
        <v>0</v>
      </c>
      <c r="C121" s="187">
        <v>0</v>
      </c>
      <c r="D121" s="187">
        <v>0</v>
      </c>
      <c r="E121" s="187">
        <v>0</v>
      </c>
      <c r="F121" s="187">
        <v>681000</v>
      </c>
      <c r="O121" s="187">
        <v>0</v>
      </c>
      <c r="P121" s="187">
        <v>0</v>
      </c>
      <c r="Q121" s="187">
        <v>0</v>
      </c>
      <c r="R121" s="187">
        <v>0</v>
      </c>
      <c r="S121" s="187">
        <v>681000</v>
      </c>
    </row>
    <row r="122" spans="1:19">
      <c r="A122" t="s">
        <v>633</v>
      </c>
      <c r="B122" s="187">
        <v>1165</v>
      </c>
      <c r="C122" s="187">
        <v>14455</v>
      </c>
      <c r="D122" s="187">
        <v>36721</v>
      </c>
      <c r="E122" s="187">
        <v>291</v>
      </c>
      <c r="F122" s="187">
        <v>1092</v>
      </c>
      <c r="O122" s="187">
        <v>1165</v>
      </c>
      <c r="P122" s="187">
        <v>14455</v>
      </c>
      <c r="Q122" s="187">
        <v>36721</v>
      </c>
      <c r="R122" s="187">
        <v>291</v>
      </c>
      <c r="S122" s="187">
        <v>1092</v>
      </c>
    </row>
    <row r="123" spans="1:19">
      <c r="A123" t="s">
        <v>407</v>
      </c>
      <c r="B123" s="187">
        <v>62474</v>
      </c>
      <c r="C123" s="187">
        <v>316072</v>
      </c>
      <c r="D123" s="187">
        <v>261530</v>
      </c>
      <c r="E123" s="187">
        <v>705058</v>
      </c>
      <c r="F123" s="187">
        <v>235305</v>
      </c>
      <c r="O123" s="187">
        <v>62474</v>
      </c>
      <c r="P123" s="187">
        <v>316072</v>
      </c>
      <c r="Q123" s="187">
        <v>261530</v>
      </c>
      <c r="R123" s="187">
        <v>705058</v>
      </c>
      <c r="S123" s="187">
        <v>235305</v>
      </c>
    </row>
    <row r="124" spans="1:19">
      <c r="A124" t="s">
        <v>634</v>
      </c>
      <c r="B124" s="187">
        <v>3868</v>
      </c>
      <c r="C124" s="187">
        <v>0</v>
      </c>
      <c r="D124" s="187">
        <v>794</v>
      </c>
      <c r="E124" s="187">
        <v>29109</v>
      </c>
      <c r="F124" s="187">
        <v>4190</v>
      </c>
      <c r="O124" s="187">
        <v>3868</v>
      </c>
      <c r="P124" s="187">
        <v>0</v>
      </c>
      <c r="Q124" s="187">
        <v>794</v>
      </c>
      <c r="R124" s="187">
        <v>29109</v>
      </c>
      <c r="S124" s="187">
        <v>4190</v>
      </c>
    </row>
    <row r="125" spans="1:19">
      <c r="A125" t="s">
        <v>635</v>
      </c>
      <c r="B125" s="187">
        <v>148</v>
      </c>
      <c r="C125" s="187">
        <v>0</v>
      </c>
      <c r="D125" s="187">
        <v>0</v>
      </c>
      <c r="E125" s="187">
        <v>100</v>
      </c>
      <c r="F125" s="187">
        <v>0</v>
      </c>
      <c r="O125" s="187">
        <v>148</v>
      </c>
      <c r="P125" s="187">
        <v>0</v>
      </c>
      <c r="Q125" s="187">
        <v>0</v>
      </c>
      <c r="R125" s="187">
        <v>100</v>
      </c>
      <c r="S125" s="187">
        <v>0</v>
      </c>
    </row>
    <row r="126" spans="1:19">
      <c r="A126" t="s">
        <v>408</v>
      </c>
      <c r="B126" s="187">
        <v>0</v>
      </c>
      <c r="C126" s="187">
        <v>636</v>
      </c>
      <c r="D126" s="187">
        <v>0</v>
      </c>
      <c r="E126" t="s">
        <v>636</v>
      </c>
      <c r="F126" s="187">
        <v>0</v>
      </c>
      <c r="O126" s="187">
        <v>0</v>
      </c>
      <c r="P126" s="187">
        <v>636</v>
      </c>
      <c r="Q126" s="187">
        <v>0</v>
      </c>
      <c r="R126" t="s">
        <v>636</v>
      </c>
      <c r="S126" s="187">
        <v>0</v>
      </c>
    </row>
    <row r="127" spans="1:19">
      <c r="A127" t="s">
        <v>409</v>
      </c>
      <c r="B127" s="187">
        <v>3942637</v>
      </c>
      <c r="C127" s="187">
        <v>3584964</v>
      </c>
      <c r="D127" s="187">
        <v>3441753</v>
      </c>
      <c r="E127" s="187">
        <v>6396325</v>
      </c>
      <c r="F127" s="187">
        <v>2547437</v>
      </c>
      <c r="O127" s="187">
        <v>3942637</v>
      </c>
      <c r="P127" s="187">
        <v>3584964</v>
      </c>
      <c r="Q127" s="187">
        <v>3441753</v>
      </c>
      <c r="R127" s="187">
        <v>6396325</v>
      </c>
      <c r="S127" s="187">
        <v>2547437</v>
      </c>
    </row>
    <row r="128" spans="1:19">
      <c r="A128" t="s">
        <v>637</v>
      </c>
      <c r="B128" s="187">
        <v>1267</v>
      </c>
      <c r="C128" s="187">
        <v>0</v>
      </c>
      <c r="D128" s="187">
        <v>0</v>
      </c>
      <c r="E128" s="187">
        <v>277</v>
      </c>
      <c r="F128" s="187">
        <v>0</v>
      </c>
      <c r="O128" s="187">
        <v>1267</v>
      </c>
      <c r="P128" s="187">
        <v>0</v>
      </c>
      <c r="Q128" s="187">
        <v>0</v>
      </c>
      <c r="R128" s="187">
        <v>277</v>
      </c>
      <c r="S128" s="187">
        <v>0</v>
      </c>
    </row>
    <row r="129" spans="1:19">
      <c r="A129" t="s">
        <v>411</v>
      </c>
      <c r="B129" s="187">
        <v>270</v>
      </c>
      <c r="C129" s="187">
        <v>15073</v>
      </c>
      <c r="D129" s="187">
        <v>8564</v>
      </c>
      <c r="E129" s="187">
        <v>0</v>
      </c>
      <c r="F129" s="187">
        <v>0</v>
      </c>
      <c r="O129" s="187">
        <v>270</v>
      </c>
      <c r="P129" s="187">
        <v>15073</v>
      </c>
      <c r="Q129" s="187">
        <v>8564</v>
      </c>
      <c r="R129" s="187">
        <v>0</v>
      </c>
      <c r="S129" s="187">
        <v>0</v>
      </c>
    </row>
    <row r="130" spans="1:19">
      <c r="A130" t="s">
        <v>638</v>
      </c>
      <c r="B130" s="187">
        <v>774</v>
      </c>
      <c r="C130" s="187">
        <v>0</v>
      </c>
      <c r="D130" s="187">
        <v>0</v>
      </c>
      <c r="E130" s="187">
        <v>0</v>
      </c>
      <c r="F130" s="187">
        <v>0</v>
      </c>
      <c r="O130" s="187">
        <v>774</v>
      </c>
      <c r="P130" s="187">
        <v>0</v>
      </c>
      <c r="Q130" s="187">
        <v>0</v>
      </c>
      <c r="R130" s="187">
        <v>0</v>
      </c>
      <c r="S130" s="187">
        <v>0</v>
      </c>
    </row>
    <row r="131" spans="1:19">
      <c r="A131" t="s">
        <v>639</v>
      </c>
      <c r="B131" s="187">
        <v>0</v>
      </c>
      <c r="C131" s="187">
        <v>0</v>
      </c>
      <c r="D131" s="187">
        <v>0</v>
      </c>
      <c r="E131" s="187">
        <v>0</v>
      </c>
      <c r="F131" s="187">
        <v>124991</v>
      </c>
      <c r="O131" s="187">
        <v>0</v>
      </c>
      <c r="P131" s="187">
        <v>0</v>
      </c>
      <c r="Q131" s="187">
        <v>0</v>
      </c>
      <c r="R131" s="187">
        <v>0</v>
      </c>
      <c r="S131" s="187">
        <v>124991</v>
      </c>
    </row>
    <row r="132" spans="1:19">
      <c r="A132" t="s">
        <v>413</v>
      </c>
      <c r="B132" s="187">
        <v>17263324</v>
      </c>
      <c r="C132" s="187">
        <v>15564106</v>
      </c>
      <c r="D132" s="187">
        <v>24031491</v>
      </c>
      <c r="E132" s="187">
        <v>23642627</v>
      </c>
      <c r="F132" s="187">
        <v>21134826</v>
      </c>
      <c r="O132" s="187">
        <v>17263324</v>
      </c>
      <c r="P132" s="187">
        <v>15564106</v>
      </c>
      <c r="Q132" s="187">
        <v>24031491</v>
      </c>
      <c r="R132" s="187">
        <v>23642627</v>
      </c>
      <c r="S132" s="187">
        <v>21134826</v>
      </c>
    </row>
    <row r="133" spans="1:19">
      <c r="A133" t="s">
        <v>640</v>
      </c>
      <c r="B133" s="187">
        <v>0</v>
      </c>
      <c r="C133" s="187">
        <v>0</v>
      </c>
      <c r="D133" s="187">
        <v>1526</v>
      </c>
      <c r="E133" s="187">
        <v>620</v>
      </c>
      <c r="F133" s="187">
        <v>31741</v>
      </c>
      <c r="O133" s="187">
        <v>0</v>
      </c>
      <c r="P133" s="187">
        <v>0</v>
      </c>
      <c r="Q133" s="187">
        <v>1526</v>
      </c>
      <c r="R133" s="187">
        <v>620</v>
      </c>
      <c r="S133" s="187">
        <v>31741</v>
      </c>
    </row>
    <row r="134" spans="1:19">
      <c r="A134" t="s">
        <v>415</v>
      </c>
      <c r="B134" s="187">
        <v>8751291</v>
      </c>
      <c r="C134" s="187">
        <v>10738394</v>
      </c>
      <c r="D134" s="187">
        <v>10141259</v>
      </c>
      <c r="E134" s="187">
        <v>13255561</v>
      </c>
      <c r="F134" s="187">
        <v>18781291</v>
      </c>
      <c r="O134" s="187">
        <v>8751291</v>
      </c>
      <c r="P134" s="187">
        <v>10738394</v>
      </c>
      <c r="Q134" s="187">
        <v>10141259</v>
      </c>
      <c r="R134" s="187">
        <v>13255561</v>
      </c>
      <c r="S134" s="187">
        <v>18781291</v>
      </c>
    </row>
    <row r="135" spans="1:19">
      <c r="A135" t="s">
        <v>641</v>
      </c>
      <c r="B135" s="187">
        <v>0</v>
      </c>
      <c r="C135" s="187">
        <v>0</v>
      </c>
      <c r="D135" s="187">
        <v>0</v>
      </c>
      <c r="E135" s="187">
        <v>0</v>
      </c>
      <c r="F135" s="187">
        <v>1114</v>
      </c>
      <c r="O135" s="187">
        <v>0</v>
      </c>
      <c r="P135" s="187">
        <v>0</v>
      </c>
      <c r="Q135" s="187">
        <v>0</v>
      </c>
      <c r="R135" s="187">
        <v>0</v>
      </c>
      <c r="S135" s="187">
        <v>1114</v>
      </c>
    </row>
    <row r="136" spans="1:19">
      <c r="A136" t="s">
        <v>642</v>
      </c>
      <c r="B136" s="187">
        <v>0</v>
      </c>
      <c r="C136" s="187">
        <v>0</v>
      </c>
      <c r="D136" s="187">
        <v>28939</v>
      </c>
      <c r="E136" s="187">
        <v>96904</v>
      </c>
      <c r="F136" s="187">
        <v>63914</v>
      </c>
      <c r="O136" s="187">
        <v>0</v>
      </c>
      <c r="P136" s="187">
        <v>0</v>
      </c>
      <c r="Q136" s="187">
        <v>28939</v>
      </c>
      <c r="R136" s="187">
        <v>96904</v>
      </c>
      <c r="S136" s="187">
        <v>63914</v>
      </c>
    </row>
    <row r="137" spans="1:19">
      <c r="A137" t="s">
        <v>643</v>
      </c>
      <c r="B137" s="187">
        <v>16769</v>
      </c>
      <c r="C137" s="187">
        <v>0</v>
      </c>
      <c r="D137" s="187">
        <v>0</v>
      </c>
      <c r="E137" s="187">
        <v>3830</v>
      </c>
      <c r="F137" s="187">
        <v>8166</v>
      </c>
      <c r="O137" s="187">
        <v>16769</v>
      </c>
      <c r="P137" s="187">
        <v>0</v>
      </c>
      <c r="Q137" s="187">
        <v>0</v>
      </c>
      <c r="R137" s="187">
        <v>3830</v>
      </c>
      <c r="S137" s="187">
        <v>8166</v>
      </c>
    </row>
    <row r="138" spans="1:19">
      <c r="A138" t="s">
        <v>644</v>
      </c>
      <c r="B138" s="187">
        <v>1114397</v>
      </c>
      <c r="C138" s="187">
        <v>1171138</v>
      </c>
      <c r="D138" s="187">
        <v>841616</v>
      </c>
      <c r="E138" s="187">
        <v>1368524</v>
      </c>
      <c r="F138" s="187">
        <v>2786700</v>
      </c>
      <c r="O138" s="187">
        <v>1114397</v>
      </c>
      <c r="P138" s="187">
        <v>1171138</v>
      </c>
      <c r="Q138" s="187">
        <v>841616</v>
      </c>
      <c r="R138" s="187">
        <v>1368524</v>
      </c>
      <c r="S138" s="187">
        <v>2786700</v>
      </c>
    </row>
    <row r="139" spans="1:19">
      <c r="A139" t="s">
        <v>645</v>
      </c>
      <c r="B139" s="187">
        <v>98929458</v>
      </c>
      <c r="C139" s="187">
        <v>97536663</v>
      </c>
      <c r="D139" s="187">
        <v>149330062</v>
      </c>
      <c r="E139" s="187">
        <v>213445957</v>
      </c>
      <c r="F139" s="187">
        <v>210641440</v>
      </c>
      <c r="O139" s="187">
        <v>98929458</v>
      </c>
      <c r="P139" s="187">
        <v>97536663</v>
      </c>
      <c r="Q139" s="187">
        <v>149330062</v>
      </c>
      <c r="R139" s="187">
        <v>213445957</v>
      </c>
      <c r="S139" s="187">
        <v>210641440</v>
      </c>
    </row>
    <row r="140" spans="1:19">
      <c r="A140" t="s">
        <v>646</v>
      </c>
      <c r="B140" s="187">
        <v>0</v>
      </c>
      <c r="C140" s="187">
        <v>1307</v>
      </c>
      <c r="D140" s="187">
        <v>0</v>
      </c>
      <c r="E140" s="187">
        <v>0</v>
      </c>
      <c r="F140" s="187">
        <v>0</v>
      </c>
      <c r="O140" s="187">
        <v>0</v>
      </c>
      <c r="P140" s="187">
        <v>1307</v>
      </c>
      <c r="Q140" s="187">
        <v>0</v>
      </c>
      <c r="R140" s="187">
        <v>0</v>
      </c>
      <c r="S140" s="187">
        <v>0</v>
      </c>
    </row>
    <row r="141" spans="1:19">
      <c r="A141" t="s">
        <v>419</v>
      </c>
      <c r="B141" s="187">
        <v>123726</v>
      </c>
      <c r="C141" s="187">
        <v>151829</v>
      </c>
      <c r="D141" s="187">
        <v>273790</v>
      </c>
      <c r="E141" s="187">
        <v>514152</v>
      </c>
      <c r="F141" s="187">
        <v>12561548</v>
      </c>
      <c r="O141" s="187">
        <v>123726</v>
      </c>
      <c r="P141" s="187">
        <v>151829</v>
      </c>
      <c r="Q141" s="187">
        <v>273790</v>
      </c>
      <c r="R141" s="187">
        <v>514152</v>
      </c>
      <c r="S141" s="187">
        <v>12561548</v>
      </c>
    </row>
    <row r="142" spans="1:19">
      <c r="A142" t="s">
        <v>647</v>
      </c>
      <c r="B142" s="187">
        <v>20351622</v>
      </c>
      <c r="C142" s="187">
        <v>10998964</v>
      </c>
      <c r="D142" s="187">
        <v>14670122</v>
      </c>
      <c r="E142" s="187">
        <v>21957037</v>
      </c>
      <c r="F142" s="187">
        <v>29517265</v>
      </c>
      <c r="O142" s="187">
        <v>20351622</v>
      </c>
      <c r="P142" s="187">
        <v>10998964</v>
      </c>
      <c r="Q142" s="187">
        <v>14670122</v>
      </c>
      <c r="R142" s="187">
        <v>21957037</v>
      </c>
      <c r="S142" s="187">
        <v>29517265</v>
      </c>
    </row>
    <row r="143" spans="1:19">
      <c r="A143" t="s">
        <v>648</v>
      </c>
      <c r="B143" s="187">
        <v>0</v>
      </c>
      <c r="C143" s="187">
        <v>0</v>
      </c>
      <c r="D143" s="187">
        <v>677</v>
      </c>
      <c r="E143" s="187">
        <v>11080</v>
      </c>
      <c r="F143" s="187">
        <v>0</v>
      </c>
      <c r="O143" s="187">
        <v>0</v>
      </c>
      <c r="P143" s="187">
        <v>0</v>
      </c>
      <c r="Q143" s="187">
        <v>677</v>
      </c>
      <c r="R143" s="187">
        <v>11080</v>
      </c>
      <c r="S143" s="187">
        <v>0</v>
      </c>
    </row>
    <row r="144" spans="1:19">
      <c r="A144" t="s">
        <v>421</v>
      </c>
      <c r="B144" s="187">
        <v>0</v>
      </c>
      <c r="C144" s="187">
        <v>0</v>
      </c>
      <c r="D144" s="187">
        <v>3010</v>
      </c>
      <c r="E144" s="187">
        <v>12712</v>
      </c>
      <c r="F144" s="187">
        <v>90</v>
      </c>
      <c r="O144" s="187">
        <v>0</v>
      </c>
      <c r="P144" s="187">
        <v>0</v>
      </c>
      <c r="Q144" s="187">
        <v>3010</v>
      </c>
      <c r="R144" s="187">
        <v>12712</v>
      </c>
      <c r="S144" s="187">
        <v>90</v>
      </c>
    </row>
    <row r="145" spans="1:19">
      <c r="A145" t="s">
        <v>422</v>
      </c>
      <c r="B145" s="187">
        <v>747526</v>
      </c>
      <c r="C145" s="187">
        <v>4081508</v>
      </c>
      <c r="D145" s="187">
        <v>16236457</v>
      </c>
      <c r="E145" s="187">
        <v>7347423</v>
      </c>
      <c r="F145" s="187">
        <v>1853031</v>
      </c>
      <c r="O145" s="187">
        <v>747526</v>
      </c>
      <c r="P145" s="187">
        <v>4081508</v>
      </c>
      <c r="Q145" s="187">
        <v>16236457</v>
      </c>
      <c r="R145" s="187">
        <v>7347423</v>
      </c>
      <c r="S145" s="187">
        <v>1853031</v>
      </c>
    </row>
    <row r="146" spans="1:19">
      <c r="A146" t="s">
        <v>423</v>
      </c>
      <c r="B146" s="187">
        <v>2523130</v>
      </c>
      <c r="C146" s="187">
        <v>1037553</v>
      </c>
      <c r="D146" s="187">
        <v>1660427</v>
      </c>
      <c r="E146" s="187">
        <v>3331685</v>
      </c>
      <c r="F146" s="187">
        <v>6147647</v>
      </c>
      <c r="O146" s="187">
        <v>2523130</v>
      </c>
      <c r="P146" s="187">
        <v>1037553</v>
      </c>
      <c r="Q146" s="187">
        <v>1660427</v>
      </c>
      <c r="R146" s="187">
        <v>3331685</v>
      </c>
      <c r="S146" s="187">
        <v>6147647</v>
      </c>
    </row>
    <row r="147" spans="1:19">
      <c r="A147" t="s">
        <v>424</v>
      </c>
      <c r="B147" s="187">
        <v>0</v>
      </c>
      <c r="C147" s="187">
        <v>1356</v>
      </c>
      <c r="D147" s="187">
        <v>31600</v>
      </c>
      <c r="E147" s="187">
        <v>6163</v>
      </c>
      <c r="F147" s="187">
        <v>52968</v>
      </c>
      <c r="O147" s="187">
        <v>0</v>
      </c>
      <c r="P147" s="187">
        <v>1356</v>
      </c>
      <c r="Q147" s="187">
        <v>31600</v>
      </c>
      <c r="R147" s="187">
        <v>6163</v>
      </c>
      <c r="S147" s="187">
        <v>52968</v>
      </c>
    </row>
    <row r="148" spans="1:19">
      <c r="A148" t="s">
        <v>649</v>
      </c>
      <c r="B148" s="187">
        <v>96199</v>
      </c>
      <c r="C148" s="187">
        <v>33685</v>
      </c>
      <c r="D148" s="187">
        <v>8015</v>
      </c>
      <c r="E148" s="187">
        <v>21509</v>
      </c>
      <c r="F148" s="187">
        <v>0</v>
      </c>
      <c r="O148" s="187">
        <v>96199</v>
      </c>
      <c r="P148" s="187">
        <v>33685</v>
      </c>
      <c r="Q148" s="187">
        <v>8015</v>
      </c>
      <c r="R148" s="187">
        <v>21509</v>
      </c>
      <c r="S148" s="187">
        <v>0</v>
      </c>
    </row>
    <row r="149" spans="1:19">
      <c r="A149" t="s">
        <v>425</v>
      </c>
      <c r="B149" s="187">
        <v>57229754</v>
      </c>
      <c r="C149" s="187">
        <v>59700468</v>
      </c>
      <c r="D149" s="187">
        <v>73019513</v>
      </c>
      <c r="E149" s="187">
        <v>81565529</v>
      </c>
      <c r="F149" s="187">
        <v>94741279</v>
      </c>
      <c r="O149" s="187">
        <v>57229754</v>
      </c>
      <c r="P149" s="187">
        <v>59700468</v>
      </c>
      <c r="Q149" s="187">
        <v>73019513</v>
      </c>
      <c r="R149" s="187">
        <v>81565529</v>
      </c>
      <c r="S149" s="187">
        <v>94741279</v>
      </c>
    </row>
    <row r="150" spans="1:19">
      <c r="A150" t="s">
        <v>426</v>
      </c>
      <c r="B150" s="187">
        <v>121446</v>
      </c>
      <c r="C150" s="187">
        <v>37888</v>
      </c>
      <c r="D150" s="187">
        <v>32058</v>
      </c>
      <c r="E150" s="187">
        <v>40436</v>
      </c>
      <c r="F150" s="187">
        <v>7322</v>
      </c>
      <c r="O150" s="187">
        <v>121446</v>
      </c>
      <c r="P150" s="187">
        <v>37888</v>
      </c>
      <c r="Q150" s="187">
        <v>32058</v>
      </c>
      <c r="R150" s="187">
        <v>40436</v>
      </c>
      <c r="S150" s="187">
        <v>7322</v>
      </c>
    </row>
    <row r="151" spans="1:19">
      <c r="A151" t="s">
        <v>427</v>
      </c>
      <c r="B151" s="187">
        <v>42862513</v>
      </c>
      <c r="C151" s="187">
        <v>26283363</v>
      </c>
      <c r="D151" s="187">
        <v>38160176</v>
      </c>
      <c r="E151" s="187">
        <v>51010853</v>
      </c>
      <c r="F151" s="187">
        <v>91573130</v>
      </c>
      <c r="O151" s="187">
        <v>42862513</v>
      </c>
      <c r="P151" s="187">
        <v>26283363</v>
      </c>
      <c r="Q151" s="187">
        <v>38160176</v>
      </c>
      <c r="R151" s="187">
        <v>51010853</v>
      </c>
      <c r="S151" s="187">
        <v>91573130</v>
      </c>
    </row>
    <row r="152" spans="1:19">
      <c r="A152" t="s">
        <v>650</v>
      </c>
      <c r="O152" s="187">
        <v>2129</v>
      </c>
      <c r="P152" s="187">
        <v>188716</v>
      </c>
      <c r="Q152" s="187">
        <v>104243</v>
      </c>
      <c r="R152" s="187">
        <v>70293</v>
      </c>
      <c r="S152" s="187">
        <v>88162</v>
      </c>
    </row>
    <row r="153" spans="1:19">
      <c r="A153" t="s">
        <v>651</v>
      </c>
      <c r="O153" s="187">
        <v>1995349</v>
      </c>
      <c r="P153" s="187">
        <v>1260619</v>
      </c>
      <c r="Q153" s="187">
        <v>9022596</v>
      </c>
      <c r="R153" s="187">
        <v>5828934</v>
      </c>
      <c r="S153" s="187">
        <v>7081903</v>
      </c>
    </row>
    <row r="154" spans="1:19">
      <c r="A154" t="s">
        <v>652</v>
      </c>
      <c r="O154">
        <v>0</v>
      </c>
      <c r="P154" s="187">
        <v>9894</v>
      </c>
      <c r="Q154">
        <v>0</v>
      </c>
      <c r="R154">
        <v>0</v>
      </c>
      <c r="S154">
        <v>1</v>
      </c>
    </row>
    <row r="155" spans="1:19">
      <c r="A155" t="s">
        <v>653</v>
      </c>
      <c r="O155" s="187">
        <v>498132</v>
      </c>
      <c r="P155" s="187">
        <v>416016</v>
      </c>
      <c r="Q155" s="187">
        <v>1013916</v>
      </c>
      <c r="R155" s="187">
        <v>283839</v>
      </c>
      <c r="S155" s="187">
        <v>245076</v>
      </c>
    </row>
    <row r="156" spans="1:19">
      <c r="A156" t="s">
        <v>654</v>
      </c>
      <c r="O156" s="187">
        <v>182251</v>
      </c>
      <c r="P156" s="187">
        <v>174374</v>
      </c>
      <c r="Q156" s="187">
        <v>16601</v>
      </c>
      <c r="R156" s="187">
        <v>283839</v>
      </c>
      <c r="S156" s="187">
        <v>245076</v>
      </c>
    </row>
    <row r="157" spans="1:19">
      <c r="A157" t="s">
        <v>655</v>
      </c>
      <c r="O157" s="187">
        <v>0</v>
      </c>
      <c r="P157" s="187">
        <v>0</v>
      </c>
      <c r="Q157" s="187">
        <v>0</v>
      </c>
      <c r="R157" s="187">
        <v>0</v>
      </c>
      <c r="S157" s="187">
        <v>202</v>
      </c>
    </row>
    <row r="158" spans="1:19">
      <c r="A158" t="s">
        <v>656</v>
      </c>
      <c r="O158" s="187">
        <v>0</v>
      </c>
      <c r="P158" s="187">
        <v>0</v>
      </c>
      <c r="Q158" s="187">
        <v>0</v>
      </c>
      <c r="R158" s="187">
        <v>1029</v>
      </c>
      <c r="S158" s="187">
        <v>0</v>
      </c>
    </row>
    <row r="159" spans="1:19">
      <c r="A159" t="s">
        <v>657</v>
      </c>
      <c r="O159" s="187">
        <v>0</v>
      </c>
      <c r="P159" s="187">
        <v>407</v>
      </c>
      <c r="Q159" s="187">
        <v>0</v>
      </c>
      <c r="R159" s="187">
        <v>0</v>
      </c>
      <c r="S159" s="187">
        <v>0</v>
      </c>
    </row>
    <row r="160" spans="1:19">
      <c r="A160" t="s">
        <v>432</v>
      </c>
      <c r="O160" s="187">
        <v>114499</v>
      </c>
      <c r="P160" s="187">
        <v>60247</v>
      </c>
      <c r="Q160" s="187">
        <v>285309</v>
      </c>
      <c r="R160" s="187">
        <v>122636</v>
      </c>
      <c r="S160" s="187">
        <v>762298</v>
      </c>
    </row>
    <row r="161" spans="1:19">
      <c r="A161" t="s">
        <v>658</v>
      </c>
      <c r="O161" s="187">
        <v>13984</v>
      </c>
      <c r="P161" s="187">
        <v>0</v>
      </c>
      <c r="Q161" s="187">
        <v>9360</v>
      </c>
      <c r="R161" s="187">
        <v>0</v>
      </c>
      <c r="S161" s="187">
        <v>6365</v>
      </c>
    </row>
    <row r="162" spans="1:19">
      <c r="A162" t="s">
        <v>659</v>
      </c>
      <c r="O162" s="187">
        <v>0</v>
      </c>
      <c r="P162" s="187">
        <v>0</v>
      </c>
      <c r="Q162" s="187">
        <v>81</v>
      </c>
      <c r="R162" s="187">
        <v>0</v>
      </c>
      <c r="S162" s="187">
        <v>0</v>
      </c>
    </row>
    <row r="163" spans="1:19">
      <c r="A163" t="s">
        <v>660</v>
      </c>
      <c r="O163" s="187">
        <v>2509</v>
      </c>
      <c r="P163" s="187">
        <v>0</v>
      </c>
      <c r="Q163" s="187">
        <v>0</v>
      </c>
      <c r="R163" s="187">
        <v>0</v>
      </c>
      <c r="S163" s="187">
        <v>11793</v>
      </c>
    </row>
    <row r="164" spans="1:19">
      <c r="A164" t="s">
        <v>661</v>
      </c>
      <c r="O164" s="187">
        <v>867</v>
      </c>
      <c r="P164" s="187">
        <v>11005</v>
      </c>
      <c r="Q164" s="187">
        <v>0</v>
      </c>
      <c r="R164" s="187">
        <v>82</v>
      </c>
      <c r="S164" s="187">
        <v>1498</v>
      </c>
    </row>
    <row r="165" spans="1:19">
      <c r="A165" t="s">
        <v>440</v>
      </c>
      <c r="O165" s="187">
        <v>29675</v>
      </c>
      <c r="P165" s="187">
        <v>883</v>
      </c>
      <c r="Q165" s="187">
        <v>0</v>
      </c>
      <c r="R165" s="187">
        <v>15346</v>
      </c>
      <c r="S165" s="187">
        <v>1748</v>
      </c>
    </row>
    <row r="166" spans="1:19">
      <c r="A166" t="s">
        <v>662</v>
      </c>
      <c r="O166" s="187">
        <v>511723</v>
      </c>
      <c r="P166" s="187">
        <v>227065</v>
      </c>
      <c r="Q166" s="187">
        <v>235658</v>
      </c>
      <c r="R166" s="187">
        <v>573261</v>
      </c>
      <c r="S166" s="187">
        <v>660612</v>
      </c>
    </row>
    <row r="167" spans="1:19">
      <c r="A167" t="s">
        <v>663</v>
      </c>
      <c r="O167" s="187">
        <v>0</v>
      </c>
      <c r="P167" s="187">
        <v>27137</v>
      </c>
      <c r="Q167" s="187">
        <v>604</v>
      </c>
      <c r="R167" s="187">
        <v>320</v>
      </c>
      <c r="S167" s="187">
        <v>0</v>
      </c>
    </row>
    <row r="168" spans="1:19">
      <c r="A168" t="s">
        <v>664</v>
      </c>
      <c r="O168" s="187">
        <v>280</v>
      </c>
      <c r="P168" s="187">
        <v>0</v>
      </c>
      <c r="Q168" s="187">
        <v>0</v>
      </c>
      <c r="R168" s="187">
        <v>0</v>
      </c>
      <c r="S168" s="187">
        <v>1946</v>
      </c>
    </row>
    <row r="169" spans="1:19">
      <c r="A169" t="s">
        <v>665</v>
      </c>
      <c r="O169" s="187">
        <v>232340</v>
      </c>
      <c r="P169" s="187">
        <v>14138</v>
      </c>
      <c r="Q169" s="187">
        <v>6565</v>
      </c>
      <c r="R169" s="187">
        <v>13853</v>
      </c>
      <c r="S169" s="187">
        <v>58071</v>
      </c>
    </row>
    <row r="170" spans="1:19">
      <c r="A170" t="s">
        <v>666</v>
      </c>
      <c r="O170" s="187">
        <v>34576</v>
      </c>
      <c r="P170" s="187">
        <v>106711</v>
      </c>
      <c r="Q170" s="187">
        <v>288760</v>
      </c>
      <c r="R170" s="187">
        <v>181083</v>
      </c>
      <c r="S170" s="187">
        <v>1857238</v>
      </c>
    </row>
    <row r="171" spans="1:19">
      <c r="A171" t="s">
        <v>667</v>
      </c>
      <c r="O171" s="187">
        <v>2610</v>
      </c>
      <c r="P171" s="187">
        <v>0</v>
      </c>
      <c r="Q171" s="187">
        <v>0</v>
      </c>
      <c r="R171" s="187">
        <v>0</v>
      </c>
      <c r="S171" s="187">
        <v>0</v>
      </c>
    </row>
    <row r="172" spans="1:19">
      <c r="A172" t="s">
        <v>668</v>
      </c>
      <c r="O172" s="187">
        <v>0</v>
      </c>
      <c r="P172" s="187">
        <v>10729</v>
      </c>
      <c r="Q172" s="187">
        <v>1430</v>
      </c>
      <c r="R172" s="187">
        <v>44800</v>
      </c>
      <c r="S172" s="187">
        <v>0</v>
      </c>
    </row>
    <row r="173" spans="1:19">
      <c r="A173" t="s">
        <v>669</v>
      </c>
      <c r="O173" s="187">
        <v>0</v>
      </c>
      <c r="P173" s="187">
        <v>0</v>
      </c>
      <c r="Q173" s="187">
        <v>0</v>
      </c>
      <c r="R173" s="187">
        <v>888</v>
      </c>
      <c r="S173" s="187">
        <v>0</v>
      </c>
    </row>
    <row r="174" spans="1:19">
      <c r="A174" t="s">
        <v>448</v>
      </c>
      <c r="O174" s="187">
        <v>1569018</v>
      </c>
      <c r="P174" s="187">
        <v>1370459</v>
      </c>
      <c r="Q174" s="187">
        <v>1994176</v>
      </c>
      <c r="R174" s="187">
        <v>1987776</v>
      </c>
      <c r="S174" s="187">
        <v>3884911</v>
      </c>
    </row>
    <row r="175" spans="1:19">
      <c r="A175" t="s">
        <v>449</v>
      </c>
      <c r="O175" s="187">
        <v>72022</v>
      </c>
      <c r="P175" s="187">
        <v>26653</v>
      </c>
      <c r="Q175" s="187">
        <v>79687</v>
      </c>
      <c r="R175" s="187">
        <v>186064</v>
      </c>
      <c r="S175" s="187">
        <v>35241</v>
      </c>
    </row>
    <row r="176" spans="1:19">
      <c r="A176" t="s">
        <v>450</v>
      </c>
      <c r="O176" s="187">
        <v>60</v>
      </c>
      <c r="P176" s="187">
        <v>156</v>
      </c>
      <c r="Q176" s="187">
        <v>0</v>
      </c>
      <c r="R176" s="187">
        <v>0</v>
      </c>
      <c r="S176" s="187">
        <v>0</v>
      </c>
    </row>
    <row r="177" spans="1:19">
      <c r="A177" t="s">
        <v>670</v>
      </c>
      <c r="O177" s="187">
        <v>0</v>
      </c>
      <c r="P177" s="187">
        <v>0</v>
      </c>
      <c r="Q177" s="187">
        <v>0</v>
      </c>
      <c r="R177" s="187">
        <v>8867</v>
      </c>
      <c r="S177" s="187">
        <v>6334</v>
      </c>
    </row>
    <row r="178" spans="1:19">
      <c r="A178" t="s">
        <v>671</v>
      </c>
      <c r="O178" s="187">
        <v>0</v>
      </c>
      <c r="P178" s="187">
        <v>383</v>
      </c>
      <c r="Q178" s="187">
        <v>67</v>
      </c>
      <c r="R178" s="187">
        <v>6910</v>
      </c>
      <c r="S178" s="187">
        <v>159671</v>
      </c>
    </row>
    <row r="179" spans="1:19">
      <c r="A179" t="s">
        <v>672</v>
      </c>
      <c r="O179" s="187">
        <v>3400</v>
      </c>
      <c r="P179" s="187">
        <v>240</v>
      </c>
      <c r="Q179" s="187">
        <v>45</v>
      </c>
      <c r="R179" s="187">
        <v>0</v>
      </c>
      <c r="S179" s="187">
        <v>1168</v>
      </c>
    </row>
    <row r="180" spans="1:19">
      <c r="A180" t="s">
        <v>458</v>
      </c>
      <c r="O180" s="187">
        <v>8094557</v>
      </c>
      <c r="P180" s="187">
        <v>12483883</v>
      </c>
      <c r="Q180" s="187">
        <v>17578524</v>
      </c>
      <c r="R180" s="187">
        <v>35197615</v>
      </c>
      <c r="S180" s="187">
        <v>51724726</v>
      </c>
    </row>
    <row r="181" spans="1:19">
      <c r="A181" t="s">
        <v>459</v>
      </c>
      <c r="O181" s="187">
        <v>18823614</v>
      </c>
      <c r="P181" s="187">
        <v>11173834</v>
      </c>
      <c r="Q181" s="187">
        <v>11337182</v>
      </c>
      <c r="R181" s="187">
        <v>13802951</v>
      </c>
      <c r="S181" s="187">
        <v>11403492</v>
      </c>
    </row>
    <row r="182" spans="1:19">
      <c r="A182" t="s">
        <v>673</v>
      </c>
      <c r="O182" s="187">
        <v>40384</v>
      </c>
      <c r="P182" s="187">
        <v>72144</v>
      </c>
      <c r="Q182" s="187">
        <v>17029</v>
      </c>
      <c r="R182" s="187">
        <v>70233</v>
      </c>
      <c r="S182" s="187">
        <v>33506</v>
      </c>
    </row>
    <row r="183" spans="1:19">
      <c r="A183" t="s">
        <v>462</v>
      </c>
      <c r="O183" s="187">
        <v>18019</v>
      </c>
      <c r="P183" s="187">
        <v>1463</v>
      </c>
      <c r="Q183" s="187">
        <v>73410</v>
      </c>
      <c r="R183" s="187">
        <v>112348</v>
      </c>
      <c r="S183" s="187">
        <v>56855</v>
      </c>
    </row>
    <row r="184" spans="1:19">
      <c r="A184" t="s">
        <v>674</v>
      </c>
      <c r="O184" s="187">
        <v>0</v>
      </c>
      <c r="P184" s="187">
        <v>0</v>
      </c>
      <c r="Q184" s="187">
        <v>0</v>
      </c>
      <c r="R184" s="187">
        <v>100</v>
      </c>
      <c r="S184" s="187">
        <v>0</v>
      </c>
    </row>
    <row r="185" spans="1:19">
      <c r="A185" t="s">
        <v>675</v>
      </c>
      <c r="O185" s="187">
        <v>45</v>
      </c>
      <c r="P185" s="187">
        <v>0</v>
      </c>
      <c r="Q185" s="187">
        <v>0</v>
      </c>
      <c r="R185" s="187">
        <v>0</v>
      </c>
      <c r="S185" s="187">
        <v>280</v>
      </c>
    </row>
    <row r="186" spans="1:19">
      <c r="A186" t="s">
        <v>463</v>
      </c>
      <c r="O186" s="187">
        <v>10000868</v>
      </c>
      <c r="P186" s="187">
        <v>18600179</v>
      </c>
      <c r="Q186" s="187">
        <v>26816445</v>
      </c>
      <c r="R186" s="187">
        <v>38314984</v>
      </c>
      <c r="S186" s="187">
        <v>51445841</v>
      </c>
    </row>
    <row r="187" spans="1:19">
      <c r="A187" t="s">
        <v>464</v>
      </c>
      <c r="O187" s="187">
        <v>144527</v>
      </c>
      <c r="P187" s="187">
        <v>229198</v>
      </c>
      <c r="Q187" s="187">
        <v>3255</v>
      </c>
      <c r="R187" s="187">
        <v>61350</v>
      </c>
      <c r="S187" s="187">
        <v>0</v>
      </c>
    </row>
    <row r="188" spans="1:19">
      <c r="A188" t="s">
        <v>676</v>
      </c>
      <c r="O188" s="187">
        <v>6431</v>
      </c>
      <c r="P188" s="187">
        <v>14468</v>
      </c>
      <c r="Q188" s="187">
        <v>18522</v>
      </c>
      <c r="R188" s="187">
        <v>1818</v>
      </c>
      <c r="S188" s="187">
        <v>164287</v>
      </c>
    </row>
    <row r="189" spans="1:19">
      <c r="A189" t="s">
        <v>677</v>
      </c>
      <c r="O189" s="187">
        <v>0</v>
      </c>
      <c r="P189" s="187">
        <v>66</v>
      </c>
      <c r="Q189" s="187">
        <v>186</v>
      </c>
      <c r="R189" s="187">
        <v>0</v>
      </c>
      <c r="S189" s="187">
        <v>693</v>
      </c>
    </row>
    <row r="190" spans="1:19">
      <c r="A190" t="s">
        <v>466</v>
      </c>
      <c r="O190" s="187">
        <v>2384</v>
      </c>
      <c r="P190" s="187">
        <v>0</v>
      </c>
      <c r="Q190" s="187">
        <v>0</v>
      </c>
      <c r="R190" s="187">
        <v>0</v>
      </c>
      <c r="S190" s="187">
        <v>0</v>
      </c>
    </row>
    <row r="191" spans="1:19">
      <c r="A191" t="s">
        <v>678</v>
      </c>
      <c r="O191" s="187">
        <v>378</v>
      </c>
      <c r="P191" s="187">
        <v>0</v>
      </c>
      <c r="Q191" s="187">
        <v>822981</v>
      </c>
      <c r="R191" s="187">
        <v>0</v>
      </c>
      <c r="S191" s="187">
        <v>0</v>
      </c>
    </row>
    <row r="192" spans="1:19">
      <c r="A192" t="s">
        <v>469</v>
      </c>
      <c r="O192" s="187">
        <v>59403885</v>
      </c>
      <c r="P192" s="187">
        <v>64716500</v>
      </c>
      <c r="Q192" s="187">
        <v>36017641</v>
      </c>
      <c r="R192" s="187">
        <v>0</v>
      </c>
      <c r="S192" s="187">
        <v>0</v>
      </c>
    </row>
    <row r="193" spans="1:19">
      <c r="A193" t="s">
        <v>470</v>
      </c>
      <c r="O193" s="187">
        <v>31178</v>
      </c>
      <c r="P193" s="187">
        <v>13814</v>
      </c>
      <c r="Q193" s="187">
        <v>405</v>
      </c>
      <c r="R193" s="187">
        <v>12971</v>
      </c>
      <c r="S193" s="187">
        <v>111836</v>
      </c>
    </row>
    <row r="194" spans="1:19">
      <c r="A194" t="s">
        <v>679</v>
      </c>
      <c r="O194" s="187">
        <v>128</v>
      </c>
      <c r="P194" s="187">
        <v>0</v>
      </c>
      <c r="Q194" s="187">
        <v>0</v>
      </c>
      <c r="R194">
        <v>0</v>
      </c>
      <c r="S194" s="187">
        <v>0</v>
      </c>
    </row>
    <row r="195" spans="1:19">
      <c r="A195" t="s">
        <v>680</v>
      </c>
      <c r="O195" s="187">
        <v>3596772</v>
      </c>
      <c r="P195" s="187">
        <v>2181470</v>
      </c>
      <c r="Q195" s="187">
        <v>3495042</v>
      </c>
      <c r="R195" s="187">
        <v>3224688</v>
      </c>
      <c r="S195" s="187">
        <v>3211419</v>
      </c>
    </row>
    <row r="196" spans="1:19">
      <c r="A196" t="s">
        <v>473</v>
      </c>
      <c r="O196" s="187">
        <v>1451958</v>
      </c>
      <c r="P196" s="187">
        <v>4658518</v>
      </c>
      <c r="Q196" s="187">
        <v>1535911</v>
      </c>
      <c r="R196" s="187">
        <v>2994622</v>
      </c>
      <c r="S196" s="187">
        <v>23153</v>
      </c>
    </row>
    <row r="197" spans="1:19">
      <c r="A197" t="s">
        <v>681</v>
      </c>
      <c r="O197" s="187">
        <v>104016</v>
      </c>
      <c r="P197" s="187">
        <v>28800</v>
      </c>
      <c r="Q197" s="187">
        <v>133056</v>
      </c>
      <c r="R197" s="187">
        <v>34200</v>
      </c>
      <c r="S197" s="187">
        <v>1963</v>
      </c>
    </row>
    <row r="198" spans="1:19">
      <c r="A198" t="s">
        <v>474</v>
      </c>
      <c r="O198" s="187">
        <v>2319557</v>
      </c>
      <c r="P198" s="187">
        <v>3925864</v>
      </c>
      <c r="Q198" s="187">
        <v>5200676</v>
      </c>
      <c r="R198" s="187">
        <v>10705106</v>
      </c>
      <c r="S198" s="187">
        <v>7217240</v>
      </c>
    </row>
    <row r="199" spans="1:19">
      <c r="A199" t="s">
        <v>682</v>
      </c>
      <c r="O199" s="187">
        <v>660</v>
      </c>
      <c r="P199" s="187">
        <v>0</v>
      </c>
      <c r="Q199" s="187">
        <v>0</v>
      </c>
      <c r="R199" s="187">
        <v>11400</v>
      </c>
      <c r="S199" s="187">
        <v>34165</v>
      </c>
    </row>
    <row r="200" spans="1:19">
      <c r="A200" t="s">
        <v>683</v>
      </c>
      <c r="O200" s="187">
        <v>70</v>
      </c>
      <c r="P200" s="187">
        <v>0</v>
      </c>
      <c r="Q200" s="187">
        <v>0</v>
      </c>
      <c r="R200" s="187">
        <v>0</v>
      </c>
      <c r="S200" s="187">
        <v>1965</v>
      </c>
    </row>
    <row r="201" spans="1:19">
      <c r="A201" t="s">
        <v>476</v>
      </c>
      <c r="O201" s="187">
        <v>89139120</v>
      </c>
      <c r="P201" s="187">
        <v>82532372</v>
      </c>
      <c r="Q201" s="187">
        <v>44244973</v>
      </c>
      <c r="R201" s="187">
        <v>59292248</v>
      </c>
      <c r="S201" s="187">
        <v>49954484</v>
      </c>
    </row>
    <row r="202" spans="1:19">
      <c r="A202" t="s">
        <v>477</v>
      </c>
      <c r="O202" s="187">
        <v>263228</v>
      </c>
      <c r="P202" s="187">
        <v>135315</v>
      </c>
      <c r="Q202" s="187">
        <v>1243616</v>
      </c>
      <c r="R202" s="187">
        <v>2388116</v>
      </c>
      <c r="S202" s="187">
        <v>6042107</v>
      </c>
    </row>
    <row r="203" spans="1:19">
      <c r="A203" t="s">
        <v>684</v>
      </c>
      <c r="O203">
        <v>0</v>
      </c>
      <c r="P203">
        <v>0</v>
      </c>
      <c r="Q203">
        <v>0</v>
      </c>
      <c r="R203" s="187">
        <v>197933</v>
      </c>
      <c r="S203">
        <v>0</v>
      </c>
    </row>
    <row r="204" spans="1:19">
      <c r="A204" t="s">
        <v>685</v>
      </c>
      <c r="O204" s="187">
        <v>286178</v>
      </c>
      <c r="P204" s="187">
        <v>221758</v>
      </c>
      <c r="Q204" s="187">
        <v>140142</v>
      </c>
      <c r="R204" s="187">
        <v>759812</v>
      </c>
      <c r="S204" s="187">
        <v>626611</v>
      </c>
    </row>
    <row r="205" spans="1:19">
      <c r="A205" t="s">
        <v>479</v>
      </c>
      <c r="O205" s="187">
        <v>45742</v>
      </c>
      <c r="P205" s="187">
        <v>16656</v>
      </c>
      <c r="Q205" s="187">
        <v>81097</v>
      </c>
      <c r="R205" s="187">
        <v>630300</v>
      </c>
      <c r="S205" s="187">
        <v>2876</v>
      </c>
    </row>
    <row r="206" spans="1:19">
      <c r="A206" t="s">
        <v>481</v>
      </c>
      <c r="O206" s="187">
        <v>0</v>
      </c>
      <c r="P206" s="187">
        <v>0</v>
      </c>
      <c r="Q206" s="187">
        <v>206</v>
      </c>
      <c r="R206" s="187">
        <v>0</v>
      </c>
      <c r="S206" s="187">
        <v>0</v>
      </c>
    </row>
    <row r="207" spans="1:19">
      <c r="A207" t="s">
        <v>686</v>
      </c>
      <c r="O207" s="187">
        <v>113</v>
      </c>
      <c r="P207" s="187">
        <v>82328</v>
      </c>
      <c r="Q207" s="187">
        <v>46875</v>
      </c>
      <c r="R207" s="187">
        <v>0</v>
      </c>
      <c r="S207" s="187">
        <v>0</v>
      </c>
    </row>
    <row r="208" spans="1:19">
      <c r="A208" t="s">
        <v>687</v>
      </c>
      <c r="O208" s="187">
        <v>62533</v>
      </c>
      <c r="P208" s="187">
        <v>40693</v>
      </c>
      <c r="Q208" s="187">
        <v>0</v>
      </c>
      <c r="R208" s="187">
        <v>6442</v>
      </c>
      <c r="S208" s="187">
        <v>55356</v>
      </c>
    </row>
    <row r="209" spans="1:19">
      <c r="A209" t="s">
        <v>484</v>
      </c>
      <c r="O209" s="187">
        <v>2432682</v>
      </c>
      <c r="P209" s="187">
        <v>213647</v>
      </c>
      <c r="Q209" s="187">
        <v>1800350</v>
      </c>
      <c r="R209" s="187">
        <v>478915</v>
      </c>
      <c r="S209" s="187">
        <v>61814</v>
      </c>
    </row>
  </sheetData>
  <mergeCells count="2">
    <mergeCell ref="A2:A3"/>
    <mergeCell ref="B2:T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9"/>
  <sheetViews>
    <sheetView zoomScale="73" zoomScaleNormal="73" workbookViewId="0">
      <selection activeCell="J4" sqref="J4"/>
    </sheetView>
  </sheetViews>
  <sheetFormatPr baseColWidth="10" defaultColWidth="16.5703125" defaultRowHeight="15"/>
  <cols>
    <col min="1" max="1" width="23.140625" style="85" customWidth="1"/>
    <col min="2" max="16384" width="16.5703125" style="85"/>
  </cols>
  <sheetData>
    <row r="1" spans="1:10">
      <c r="A1" s="623" t="s">
        <v>946</v>
      </c>
      <c r="B1" s="623"/>
      <c r="C1" s="623"/>
      <c r="D1" s="623"/>
      <c r="E1" s="623"/>
      <c r="F1" s="623"/>
      <c r="G1" s="623"/>
      <c r="H1" s="623"/>
      <c r="I1" s="623"/>
      <c r="J1" s="623"/>
    </row>
    <row r="2" spans="1:10">
      <c r="A2" s="525"/>
      <c r="B2" s="624" t="s">
        <v>947</v>
      </c>
      <c r="C2" s="625"/>
      <c r="D2" s="625"/>
      <c r="E2" s="625"/>
      <c r="F2" s="625"/>
      <c r="G2" s="625"/>
      <c r="H2" s="625"/>
      <c r="I2" s="625"/>
      <c r="J2" s="626"/>
    </row>
    <row r="3" spans="1:10">
      <c r="A3" s="526" t="s">
        <v>949</v>
      </c>
      <c r="B3" s="527" t="s">
        <v>948</v>
      </c>
      <c r="C3" s="527" t="s">
        <v>950</v>
      </c>
      <c r="D3" s="527" t="s">
        <v>951</v>
      </c>
      <c r="E3" s="527" t="s">
        <v>952</v>
      </c>
      <c r="F3" s="527" t="s">
        <v>953</v>
      </c>
      <c r="G3" s="527" t="s">
        <v>954</v>
      </c>
      <c r="H3" s="527" t="s">
        <v>955</v>
      </c>
      <c r="I3" s="527" t="s">
        <v>956</v>
      </c>
      <c r="J3" s="527" t="s">
        <v>259</v>
      </c>
    </row>
    <row r="4" spans="1:10">
      <c r="A4" s="532" t="s">
        <v>519</v>
      </c>
      <c r="B4" s="530">
        <v>234</v>
      </c>
      <c r="C4" s="530">
        <v>71</v>
      </c>
      <c r="D4" s="530">
        <v>193</v>
      </c>
      <c r="E4" s="531">
        <v>84</v>
      </c>
      <c r="F4" s="530">
        <v>126</v>
      </c>
      <c r="G4" s="531">
        <v>48</v>
      </c>
      <c r="H4" s="530">
        <v>81</v>
      </c>
      <c r="I4" s="531">
        <v>146</v>
      </c>
      <c r="J4" s="530">
        <f>SUM(B4:I4)</f>
        <v>983</v>
      </c>
    </row>
    <row r="5" spans="1:10">
      <c r="A5" s="533" t="s">
        <v>520</v>
      </c>
      <c r="B5" s="530">
        <v>4152</v>
      </c>
      <c r="C5" s="530">
        <v>2403</v>
      </c>
      <c r="D5" s="530">
        <v>719</v>
      </c>
      <c r="E5" s="531">
        <v>2626</v>
      </c>
      <c r="F5" s="530">
        <v>3756</v>
      </c>
      <c r="G5" s="531">
        <v>913</v>
      </c>
      <c r="H5" s="530">
        <v>933</v>
      </c>
      <c r="I5" s="531">
        <v>1652</v>
      </c>
      <c r="J5" s="530">
        <f t="shared" ref="J5:J15" si="0">SUM(B5:I5)</f>
        <v>17154</v>
      </c>
    </row>
    <row r="6" spans="1:10">
      <c r="A6" s="532" t="s">
        <v>521</v>
      </c>
      <c r="B6" s="530">
        <v>5256</v>
      </c>
      <c r="C6" s="530">
        <v>3364</v>
      </c>
      <c r="D6" s="530">
        <v>1487</v>
      </c>
      <c r="E6" s="531">
        <v>3387</v>
      </c>
      <c r="F6" s="530">
        <v>5499</v>
      </c>
      <c r="G6" s="531">
        <v>1788</v>
      </c>
      <c r="H6" s="530">
        <v>3085</v>
      </c>
      <c r="I6" s="531">
        <v>1087</v>
      </c>
      <c r="J6" s="530">
        <f t="shared" si="0"/>
        <v>24953</v>
      </c>
    </row>
    <row r="7" spans="1:10">
      <c r="A7" s="534" t="s">
        <v>522</v>
      </c>
      <c r="B7" s="530">
        <v>7126</v>
      </c>
      <c r="C7" s="531">
        <v>4999</v>
      </c>
      <c r="D7" s="530">
        <v>3564</v>
      </c>
      <c r="E7" s="531">
        <v>4425</v>
      </c>
      <c r="F7" s="530">
        <v>7187</v>
      </c>
      <c r="G7" s="531">
        <v>3076</v>
      </c>
      <c r="H7" s="530">
        <v>6995</v>
      </c>
      <c r="I7" s="531">
        <v>1349</v>
      </c>
      <c r="J7" s="530">
        <f t="shared" si="0"/>
        <v>38721</v>
      </c>
    </row>
    <row r="8" spans="1:10">
      <c r="A8" s="532" t="s">
        <v>523</v>
      </c>
      <c r="B8" s="530">
        <v>8556</v>
      </c>
      <c r="C8" s="531">
        <v>12956</v>
      </c>
      <c r="D8" s="530">
        <v>10679</v>
      </c>
      <c r="E8" s="531">
        <v>7285</v>
      </c>
      <c r="F8" s="530">
        <v>12349</v>
      </c>
      <c r="G8" s="531">
        <v>5843</v>
      </c>
      <c r="H8" s="530">
        <v>13741</v>
      </c>
      <c r="I8" s="531">
        <v>4062</v>
      </c>
      <c r="J8" s="530">
        <f t="shared" si="0"/>
        <v>75471</v>
      </c>
    </row>
    <row r="9" spans="1:10">
      <c r="A9" s="532" t="s">
        <v>524</v>
      </c>
      <c r="B9" s="530">
        <v>4120</v>
      </c>
      <c r="C9" s="531">
        <v>6588</v>
      </c>
      <c r="D9" s="530">
        <v>3536</v>
      </c>
      <c r="E9" s="531">
        <v>3884</v>
      </c>
      <c r="F9" s="530">
        <v>7938</v>
      </c>
      <c r="G9" s="531">
        <v>3933</v>
      </c>
      <c r="H9" s="530">
        <v>8298</v>
      </c>
      <c r="I9" s="531">
        <v>2571</v>
      </c>
      <c r="J9" s="530">
        <f t="shared" si="0"/>
        <v>40868</v>
      </c>
    </row>
    <row r="10" spans="1:10">
      <c r="A10" s="532" t="s">
        <v>525</v>
      </c>
      <c r="B10" s="530">
        <v>4193</v>
      </c>
      <c r="C10" s="531">
        <v>5507</v>
      </c>
      <c r="D10" s="530">
        <v>4459</v>
      </c>
      <c r="E10" s="531">
        <v>3705</v>
      </c>
      <c r="F10" s="530">
        <v>6298</v>
      </c>
      <c r="G10" s="531">
        <v>4254</v>
      </c>
      <c r="H10" s="530">
        <v>5869</v>
      </c>
      <c r="I10" s="531">
        <v>2716</v>
      </c>
      <c r="J10" s="530">
        <f t="shared" si="0"/>
        <v>37001</v>
      </c>
    </row>
    <row r="11" spans="1:10">
      <c r="A11" s="532" t="s">
        <v>526</v>
      </c>
      <c r="B11" s="530">
        <v>591</v>
      </c>
      <c r="C11" s="531">
        <v>856</v>
      </c>
      <c r="D11" s="530">
        <v>671</v>
      </c>
      <c r="E11" s="531">
        <v>502</v>
      </c>
      <c r="F11" s="530">
        <v>651</v>
      </c>
      <c r="G11" s="531">
        <v>439</v>
      </c>
      <c r="H11" s="530">
        <v>404</v>
      </c>
      <c r="I11" s="531">
        <v>636</v>
      </c>
      <c r="J11" s="530">
        <f t="shared" si="0"/>
        <v>4750</v>
      </c>
    </row>
    <row r="12" spans="1:10">
      <c r="A12" s="532" t="s">
        <v>527</v>
      </c>
      <c r="B12" s="530">
        <v>389</v>
      </c>
      <c r="C12" s="531">
        <v>618</v>
      </c>
      <c r="D12" s="530">
        <v>376</v>
      </c>
      <c r="E12" s="531">
        <v>354</v>
      </c>
      <c r="F12" s="530">
        <v>473</v>
      </c>
      <c r="G12" s="531">
        <v>362</v>
      </c>
      <c r="H12" s="530">
        <v>292</v>
      </c>
      <c r="I12" s="531">
        <v>789</v>
      </c>
      <c r="J12" s="530">
        <f t="shared" si="0"/>
        <v>3653</v>
      </c>
    </row>
    <row r="13" spans="1:10">
      <c r="A13" s="532" t="s">
        <v>528</v>
      </c>
      <c r="B13" s="530">
        <v>17</v>
      </c>
      <c r="C13" s="531">
        <v>45</v>
      </c>
      <c r="D13" s="530">
        <v>18</v>
      </c>
      <c r="E13" s="531">
        <v>23</v>
      </c>
      <c r="F13" s="530">
        <v>25</v>
      </c>
      <c r="G13" s="531">
        <v>30</v>
      </c>
      <c r="H13" s="530">
        <v>8</v>
      </c>
      <c r="I13" s="531">
        <v>90</v>
      </c>
      <c r="J13" s="530">
        <f t="shared" si="0"/>
        <v>256</v>
      </c>
    </row>
    <row r="14" spans="1:10">
      <c r="A14" s="532" t="s">
        <v>529</v>
      </c>
      <c r="B14" s="530">
        <v>3</v>
      </c>
      <c r="C14" s="531">
        <v>12</v>
      </c>
      <c r="D14" s="530">
        <v>4</v>
      </c>
      <c r="E14" s="531">
        <v>8</v>
      </c>
      <c r="F14" s="530">
        <v>27</v>
      </c>
      <c r="G14" s="531">
        <v>12</v>
      </c>
      <c r="H14" s="530">
        <v>3</v>
      </c>
      <c r="I14" s="531">
        <v>60</v>
      </c>
      <c r="J14" s="530">
        <f t="shared" si="0"/>
        <v>129</v>
      </c>
    </row>
    <row r="15" spans="1:10">
      <c r="A15" s="532" t="s">
        <v>2</v>
      </c>
      <c r="B15" s="530">
        <f t="shared" ref="B15:I15" si="1">SUM(B4:B14)</f>
        <v>34637</v>
      </c>
      <c r="C15" s="530">
        <f t="shared" si="1"/>
        <v>37419</v>
      </c>
      <c r="D15" s="530">
        <f t="shared" si="1"/>
        <v>25706</v>
      </c>
      <c r="E15" s="530">
        <f t="shared" si="1"/>
        <v>26283</v>
      </c>
      <c r="F15" s="530">
        <f t="shared" si="1"/>
        <v>44329</v>
      </c>
      <c r="G15" s="530">
        <f t="shared" si="1"/>
        <v>20698</v>
      </c>
      <c r="H15" s="530">
        <f t="shared" si="1"/>
        <v>39709</v>
      </c>
      <c r="I15" s="530">
        <f t="shared" si="1"/>
        <v>15158</v>
      </c>
      <c r="J15" s="530">
        <f t="shared" si="0"/>
        <v>243939</v>
      </c>
    </row>
    <row r="16" spans="1:10">
      <c r="B16" s="528"/>
      <c r="C16" s="528"/>
      <c r="D16" s="528"/>
      <c r="E16" s="528"/>
      <c r="F16" s="528"/>
      <c r="G16" s="528"/>
      <c r="H16" s="528"/>
      <c r="I16" s="528"/>
      <c r="J16" s="528"/>
    </row>
    <row r="18" spans="1:1">
      <c r="A18" s="85" t="s">
        <v>941</v>
      </c>
    </row>
    <row r="19" spans="1:1">
      <c r="A19" s="529" t="s">
        <v>531</v>
      </c>
    </row>
  </sheetData>
  <mergeCells count="2">
    <mergeCell ref="A1:J1"/>
    <mergeCell ref="B2:J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5"/>
  <sheetViews>
    <sheetView topLeftCell="A2" workbookViewId="0">
      <selection activeCell="A2" sqref="A2:J2"/>
    </sheetView>
  </sheetViews>
  <sheetFormatPr baseColWidth="10" defaultColWidth="11.42578125" defaultRowHeight="15"/>
  <cols>
    <col min="1" max="1" width="21.5703125" style="535" customWidth="1"/>
    <col min="2" max="2" width="13" style="535" customWidth="1"/>
    <col min="3" max="4" width="14.42578125" style="535" customWidth="1"/>
    <col min="5" max="5" width="13.5703125" style="535" customWidth="1"/>
    <col min="6" max="6" width="13.28515625" style="535" customWidth="1"/>
    <col min="7" max="7" width="13" style="535" customWidth="1"/>
    <col min="8" max="8" width="14.140625" style="535" customWidth="1"/>
    <col min="9" max="9" width="13.28515625" style="535" customWidth="1"/>
    <col min="10" max="10" width="14.7109375" style="535" customWidth="1"/>
    <col min="11" max="255" width="11.42578125" style="535"/>
    <col min="256" max="256" width="6.5703125" style="535" customWidth="1"/>
    <col min="257" max="257" width="21.5703125" style="535" customWidth="1"/>
    <col min="258" max="258" width="11.7109375" style="535" customWidth="1"/>
    <col min="259" max="259" width="12.85546875" style="535" customWidth="1"/>
    <col min="260" max="260" width="14.42578125" style="535" customWidth="1"/>
    <col min="261" max="261" width="13.5703125" style="535" customWidth="1"/>
    <col min="262" max="262" width="11.5703125" style="535" customWidth="1"/>
    <col min="263" max="263" width="11.7109375" style="535" customWidth="1"/>
    <col min="264" max="265" width="11.85546875" style="535" customWidth="1"/>
    <col min="266" max="266" width="13.85546875" style="535" customWidth="1"/>
    <col min="267" max="511" width="11.42578125" style="535"/>
    <col min="512" max="512" width="6.5703125" style="535" customWidth="1"/>
    <col min="513" max="513" width="21.5703125" style="535" customWidth="1"/>
    <col min="514" max="514" width="11.7109375" style="535" customWidth="1"/>
    <col min="515" max="515" width="12.85546875" style="535" customWidth="1"/>
    <col min="516" max="516" width="14.42578125" style="535" customWidth="1"/>
    <col min="517" max="517" width="13.5703125" style="535" customWidth="1"/>
    <col min="518" max="518" width="11.5703125" style="535" customWidth="1"/>
    <col min="519" max="519" width="11.7109375" style="535" customWidth="1"/>
    <col min="520" max="521" width="11.85546875" style="535" customWidth="1"/>
    <col min="522" max="522" width="13.85546875" style="535" customWidth="1"/>
    <col min="523" max="767" width="11.42578125" style="535"/>
    <col min="768" max="768" width="6.5703125" style="535" customWidth="1"/>
    <col min="769" max="769" width="21.5703125" style="535" customWidth="1"/>
    <col min="770" max="770" width="11.7109375" style="535" customWidth="1"/>
    <col min="771" max="771" width="12.85546875" style="535" customWidth="1"/>
    <col min="772" max="772" width="14.42578125" style="535" customWidth="1"/>
    <col min="773" max="773" width="13.5703125" style="535" customWidth="1"/>
    <col min="774" max="774" width="11.5703125" style="535" customWidth="1"/>
    <col min="775" max="775" width="11.7109375" style="535" customWidth="1"/>
    <col min="776" max="777" width="11.85546875" style="535" customWidth="1"/>
    <col min="778" max="778" width="13.85546875" style="535" customWidth="1"/>
    <col min="779" max="1023" width="11.42578125" style="535"/>
    <col min="1024" max="1024" width="6.5703125" style="535" customWidth="1"/>
    <col min="1025" max="1025" width="21.5703125" style="535" customWidth="1"/>
    <col min="1026" max="1026" width="11.7109375" style="535" customWidth="1"/>
    <col min="1027" max="1027" width="12.85546875" style="535" customWidth="1"/>
    <col min="1028" max="1028" width="14.42578125" style="535" customWidth="1"/>
    <col min="1029" max="1029" width="13.5703125" style="535" customWidth="1"/>
    <col min="1030" max="1030" width="11.5703125" style="535" customWidth="1"/>
    <col min="1031" max="1031" width="11.7109375" style="535" customWidth="1"/>
    <col min="1032" max="1033" width="11.85546875" style="535" customWidth="1"/>
    <col min="1034" max="1034" width="13.85546875" style="535" customWidth="1"/>
    <col min="1035" max="1279" width="11.42578125" style="535"/>
    <col min="1280" max="1280" width="6.5703125" style="535" customWidth="1"/>
    <col min="1281" max="1281" width="21.5703125" style="535" customWidth="1"/>
    <col min="1282" max="1282" width="11.7109375" style="535" customWidth="1"/>
    <col min="1283" max="1283" width="12.85546875" style="535" customWidth="1"/>
    <col min="1284" max="1284" width="14.42578125" style="535" customWidth="1"/>
    <col min="1285" max="1285" width="13.5703125" style="535" customWidth="1"/>
    <col min="1286" max="1286" width="11.5703125" style="535" customWidth="1"/>
    <col min="1287" max="1287" width="11.7109375" style="535" customWidth="1"/>
    <col min="1288" max="1289" width="11.85546875" style="535" customWidth="1"/>
    <col min="1290" max="1290" width="13.85546875" style="535" customWidth="1"/>
    <col min="1291" max="1535" width="11.42578125" style="535"/>
    <col min="1536" max="1536" width="6.5703125" style="535" customWidth="1"/>
    <col min="1537" max="1537" width="21.5703125" style="535" customWidth="1"/>
    <col min="1538" max="1538" width="11.7109375" style="535" customWidth="1"/>
    <col min="1539" max="1539" width="12.85546875" style="535" customWidth="1"/>
    <col min="1540" max="1540" width="14.42578125" style="535" customWidth="1"/>
    <col min="1541" max="1541" width="13.5703125" style="535" customWidth="1"/>
    <col min="1542" max="1542" width="11.5703125" style="535" customWidth="1"/>
    <col min="1543" max="1543" width="11.7109375" style="535" customWidth="1"/>
    <col min="1544" max="1545" width="11.85546875" style="535" customWidth="1"/>
    <col min="1546" max="1546" width="13.85546875" style="535" customWidth="1"/>
    <col min="1547" max="1791" width="11.42578125" style="535"/>
    <col min="1792" max="1792" width="6.5703125" style="535" customWidth="1"/>
    <col min="1793" max="1793" width="21.5703125" style="535" customWidth="1"/>
    <col min="1794" max="1794" width="11.7109375" style="535" customWidth="1"/>
    <col min="1795" max="1795" width="12.85546875" style="535" customWidth="1"/>
    <col min="1796" max="1796" width="14.42578125" style="535" customWidth="1"/>
    <col min="1797" max="1797" width="13.5703125" style="535" customWidth="1"/>
    <col min="1798" max="1798" width="11.5703125" style="535" customWidth="1"/>
    <col min="1799" max="1799" width="11.7109375" style="535" customWidth="1"/>
    <col min="1800" max="1801" width="11.85546875" style="535" customWidth="1"/>
    <col min="1802" max="1802" width="13.85546875" style="535" customWidth="1"/>
    <col min="1803" max="2047" width="11.42578125" style="535"/>
    <col min="2048" max="2048" width="6.5703125" style="535" customWidth="1"/>
    <col min="2049" max="2049" width="21.5703125" style="535" customWidth="1"/>
    <col min="2050" max="2050" width="11.7109375" style="535" customWidth="1"/>
    <col min="2051" max="2051" width="12.85546875" style="535" customWidth="1"/>
    <col min="2052" max="2052" width="14.42578125" style="535" customWidth="1"/>
    <col min="2053" max="2053" width="13.5703125" style="535" customWidth="1"/>
    <col min="2054" max="2054" width="11.5703125" style="535" customWidth="1"/>
    <col min="2055" max="2055" width="11.7109375" style="535" customWidth="1"/>
    <col min="2056" max="2057" width="11.85546875" style="535" customWidth="1"/>
    <col min="2058" max="2058" width="13.85546875" style="535" customWidth="1"/>
    <col min="2059" max="2303" width="11.42578125" style="535"/>
    <col min="2304" max="2304" width="6.5703125" style="535" customWidth="1"/>
    <col min="2305" max="2305" width="21.5703125" style="535" customWidth="1"/>
    <col min="2306" max="2306" width="11.7109375" style="535" customWidth="1"/>
    <col min="2307" max="2307" width="12.85546875" style="535" customWidth="1"/>
    <col min="2308" max="2308" width="14.42578125" style="535" customWidth="1"/>
    <col min="2309" max="2309" width="13.5703125" style="535" customWidth="1"/>
    <col min="2310" max="2310" width="11.5703125" style="535" customWidth="1"/>
    <col min="2311" max="2311" width="11.7109375" style="535" customWidth="1"/>
    <col min="2312" max="2313" width="11.85546875" style="535" customWidth="1"/>
    <col min="2314" max="2314" width="13.85546875" style="535" customWidth="1"/>
    <col min="2315" max="2559" width="11.42578125" style="535"/>
    <col min="2560" max="2560" width="6.5703125" style="535" customWidth="1"/>
    <col min="2561" max="2561" width="21.5703125" style="535" customWidth="1"/>
    <col min="2562" max="2562" width="11.7109375" style="535" customWidth="1"/>
    <col min="2563" max="2563" width="12.85546875" style="535" customWidth="1"/>
    <col min="2564" max="2564" width="14.42578125" style="535" customWidth="1"/>
    <col min="2565" max="2565" width="13.5703125" style="535" customWidth="1"/>
    <col min="2566" max="2566" width="11.5703125" style="535" customWidth="1"/>
    <col min="2567" max="2567" width="11.7109375" style="535" customWidth="1"/>
    <col min="2568" max="2569" width="11.85546875" style="535" customWidth="1"/>
    <col min="2570" max="2570" width="13.85546875" style="535" customWidth="1"/>
    <col min="2571" max="2815" width="11.42578125" style="535"/>
    <col min="2816" max="2816" width="6.5703125" style="535" customWidth="1"/>
    <col min="2817" max="2817" width="21.5703125" style="535" customWidth="1"/>
    <col min="2818" max="2818" width="11.7109375" style="535" customWidth="1"/>
    <col min="2819" max="2819" width="12.85546875" style="535" customWidth="1"/>
    <col min="2820" max="2820" width="14.42578125" style="535" customWidth="1"/>
    <col min="2821" max="2821" width="13.5703125" style="535" customWidth="1"/>
    <col min="2822" max="2822" width="11.5703125" style="535" customWidth="1"/>
    <col min="2823" max="2823" width="11.7109375" style="535" customWidth="1"/>
    <col min="2824" max="2825" width="11.85546875" style="535" customWidth="1"/>
    <col min="2826" max="2826" width="13.85546875" style="535" customWidth="1"/>
    <col min="2827" max="3071" width="11.42578125" style="535"/>
    <col min="3072" max="3072" width="6.5703125" style="535" customWidth="1"/>
    <col min="3073" max="3073" width="21.5703125" style="535" customWidth="1"/>
    <col min="3074" max="3074" width="11.7109375" style="535" customWidth="1"/>
    <col min="3075" max="3075" width="12.85546875" style="535" customWidth="1"/>
    <col min="3076" max="3076" width="14.42578125" style="535" customWidth="1"/>
    <col min="3077" max="3077" width="13.5703125" style="535" customWidth="1"/>
    <col min="3078" max="3078" width="11.5703125" style="535" customWidth="1"/>
    <col min="3079" max="3079" width="11.7109375" style="535" customWidth="1"/>
    <col min="3080" max="3081" width="11.85546875" style="535" customWidth="1"/>
    <col min="3082" max="3082" width="13.85546875" style="535" customWidth="1"/>
    <col min="3083" max="3327" width="11.42578125" style="535"/>
    <col min="3328" max="3328" width="6.5703125" style="535" customWidth="1"/>
    <col min="3329" max="3329" width="21.5703125" style="535" customWidth="1"/>
    <col min="3330" max="3330" width="11.7109375" style="535" customWidth="1"/>
    <col min="3331" max="3331" width="12.85546875" style="535" customWidth="1"/>
    <col min="3332" max="3332" width="14.42578125" style="535" customWidth="1"/>
    <col min="3333" max="3333" width="13.5703125" style="535" customWidth="1"/>
    <col min="3334" max="3334" width="11.5703125" style="535" customWidth="1"/>
    <col min="3335" max="3335" width="11.7109375" style="535" customWidth="1"/>
    <col min="3336" max="3337" width="11.85546875" style="535" customWidth="1"/>
    <col min="3338" max="3338" width="13.85546875" style="535" customWidth="1"/>
    <col min="3339" max="3583" width="11.42578125" style="535"/>
    <col min="3584" max="3584" width="6.5703125" style="535" customWidth="1"/>
    <col min="3585" max="3585" width="21.5703125" style="535" customWidth="1"/>
    <col min="3586" max="3586" width="11.7109375" style="535" customWidth="1"/>
    <col min="3587" max="3587" width="12.85546875" style="535" customWidth="1"/>
    <col min="3588" max="3588" width="14.42578125" style="535" customWidth="1"/>
    <col min="3589" max="3589" width="13.5703125" style="535" customWidth="1"/>
    <col min="3590" max="3590" width="11.5703125" style="535" customWidth="1"/>
    <col min="3591" max="3591" width="11.7109375" style="535" customWidth="1"/>
    <col min="3592" max="3593" width="11.85546875" style="535" customWidth="1"/>
    <col min="3594" max="3594" width="13.85546875" style="535" customWidth="1"/>
    <col min="3595" max="3839" width="11.42578125" style="535"/>
    <col min="3840" max="3840" width="6.5703125" style="535" customWidth="1"/>
    <col min="3841" max="3841" width="21.5703125" style="535" customWidth="1"/>
    <col min="3842" max="3842" width="11.7109375" style="535" customWidth="1"/>
    <col min="3843" max="3843" width="12.85546875" style="535" customWidth="1"/>
    <col min="3844" max="3844" width="14.42578125" style="535" customWidth="1"/>
    <col min="3845" max="3845" width="13.5703125" style="535" customWidth="1"/>
    <col min="3846" max="3846" width="11.5703125" style="535" customWidth="1"/>
    <col min="3847" max="3847" width="11.7109375" style="535" customWidth="1"/>
    <col min="3848" max="3849" width="11.85546875" style="535" customWidth="1"/>
    <col min="3850" max="3850" width="13.85546875" style="535" customWidth="1"/>
    <col min="3851" max="4095" width="11.42578125" style="535"/>
    <col min="4096" max="4096" width="6.5703125" style="535" customWidth="1"/>
    <col min="4097" max="4097" width="21.5703125" style="535" customWidth="1"/>
    <col min="4098" max="4098" width="11.7109375" style="535" customWidth="1"/>
    <col min="4099" max="4099" width="12.85546875" style="535" customWidth="1"/>
    <col min="4100" max="4100" width="14.42578125" style="535" customWidth="1"/>
    <col min="4101" max="4101" width="13.5703125" style="535" customWidth="1"/>
    <col min="4102" max="4102" width="11.5703125" style="535" customWidth="1"/>
    <col min="4103" max="4103" width="11.7109375" style="535" customWidth="1"/>
    <col min="4104" max="4105" width="11.85546875" style="535" customWidth="1"/>
    <col min="4106" max="4106" width="13.85546875" style="535" customWidth="1"/>
    <col min="4107" max="4351" width="11.42578125" style="535"/>
    <col min="4352" max="4352" width="6.5703125" style="535" customWidth="1"/>
    <col min="4353" max="4353" width="21.5703125" style="535" customWidth="1"/>
    <col min="4354" max="4354" width="11.7109375" style="535" customWidth="1"/>
    <col min="4355" max="4355" width="12.85546875" style="535" customWidth="1"/>
    <col min="4356" max="4356" width="14.42578125" style="535" customWidth="1"/>
    <col min="4357" max="4357" width="13.5703125" style="535" customWidth="1"/>
    <col min="4358" max="4358" width="11.5703125" style="535" customWidth="1"/>
    <col min="4359" max="4359" width="11.7109375" style="535" customWidth="1"/>
    <col min="4360" max="4361" width="11.85546875" style="535" customWidth="1"/>
    <col min="4362" max="4362" width="13.85546875" style="535" customWidth="1"/>
    <col min="4363" max="4607" width="11.42578125" style="535"/>
    <col min="4608" max="4608" width="6.5703125" style="535" customWidth="1"/>
    <col min="4609" max="4609" width="21.5703125" style="535" customWidth="1"/>
    <col min="4610" max="4610" width="11.7109375" style="535" customWidth="1"/>
    <col min="4611" max="4611" width="12.85546875" style="535" customWidth="1"/>
    <col min="4612" max="4612" width="14.42578125" style="535" customWidth="1"/>
    <col min="4613" max="4613" width="13.5703125" style="535" customWidth="1"/>
    <col min="4614" max="4614" width="11.5703125" style="535" customWidth="1"/>
    <col min="4615" max="4615" width="11.7109375" style="535" customWidth="1"/>
    <col min="4616" max="4617" width="11.85546875" style="535" customWidth="1"/>
    <col min="4618" max="4618" width="13.85546875" style="535" customWidth="1"/>
    <col min="4619" max="4863" width="11.42578125" style="535"/>
    <col min="4864" max="4864" width="6.5703125" style="535" customWidth="1"/>
    <col min="4865" max="4865" width="21.5703125" style="535" customWidth="1"/>
    <col min="4866" max="4866" width="11.7109375" style="535" customWidth="1"/>
    <col min="4867" max="4867" width="12.85546875" style="535" customWidth="1"/>
    <col min="4868" max="4868" width="14.42578125" style="535" customWidth="1"/>
    <col min="4869" max="4869" width="13.5703125" style="535" customWidth="1"/>
    <col min="4870" max="4870" width="11.5703125" style="535" customWidth="1"/>
    <col min="4871" max="4871" width="11.7109375" style="535" customWidth="1"/>
    <col min="4872" max="4873" width="11.85546875" style="535" customWidth="1"/>
    <col min="4874" max="4874" width="13.85546875" style="535" customWidth="1"/>
    <col min="4875" max="5119" width="11.42578125" style="535"/>
    <col min="5120" max="5120" width="6.5703125" style="535" customWidth="1"/>
    <col min="5121" max="5121" width="21.5703125" style="535" customWidth="1"/>
    <col min="5122" max="5122" width="11.7109375" style="535" customWidth="1"/>
    <col min="5123" max="5123" width="12.85546875" style="535" customWidth="1"/>
    <col min="5124" max="5124" width="14.42578125" style="535" customWidth="1"/>
    <col min="5125" max="5125" width="13.5703125" style="535" customWidth="1"/>
    <col min="5126" max="5126" width="11.5703125" style="535" customWidth="1"/>
    <col min="5127" max="5127" width="11.7109375" style="535" customWidth="1"/>
    <col min="5128" max="5129" width="11.85546875" style="535" customWidth="1"/>
    <col min="5130" max="5130" width="13.85546875" style="535" customWidth="1"/>
    <col min="5131" max="5375" width="11.42578125" style="535"/>
    <col min="5376" max="5376" width="6.5703125" style="535" customWidth="1"/>
    <col min="5377" max="5377" width="21.5703125" style="535" customWidth="1"/>
    <col min="5378" max="5378" width="11.7109375" style="535" customWidth="1"/>
    <col min="5379" max="5379" width="12.85546875" style="535" customWidth="1"/>
    <col min="5380" max="5380" width="14.42578125" style="535" customWidth="1"/>
    <col min="5381" max="5381" width="13.5703125" style="535" customWidth="1"/>
    <col min="5382" max="5382" width="11.5703125" style="535" customWidth="1"/>
    <col min="5383" max="5383" width="11.7109375" style="535" customWidth="1"/>
    <col min="5384" max="5385" width="11.85546875" style="535" customWidth="1"/>
    <col min="5386" max="5386" width="13.85546875" style="535" customWidth="1"/>
    <col min="5387" max="5631" width="11.42578125" style="535"/>
    <col min="5632" max="5632" width="6.5703125" style="535" customWidth="1"/>
    <col min="5633" max="5633" width="21.5703125" style="535" customWidth="1"/>
    <col min="5634" max="5634" width="11.7109375" style="535" customWidth="1"/>
    <col min="5635" max="5635" width="12.85546875" style="535" customWidth="1"/>
    <col min="5636" max="5636" width="14.42578125" style="535" customWidth="1"/>
    <col min="5637" max="5637" width="13.5703125" style="535" customWidth="1"/>
    <col min="5638" max="5638" width="11.5703125" style="535" customWidth="1"/>
    <col min="5639" max="5639" width="11.7109375" style="535" customWidth="1"/>
    <col min="5640" max="5641" width="11.85546875" style="535" customWidth="1"/>
    <col min="5642" max="5642" width="13.85546875" style="535" customWidth="1"/>
    <col min="5643" max="5887" width="11.42578125" style="535"/>
    <col min="5888" max="5888" width="6.5703125" style="535" customWidth="1"/>
    <col min="5889" max="5889" width="21.5703125" style="535" customWidth="1"/>
    <col min="5890" max="5890" width="11.7109375" style="535" customWidth="1"/>
    <col min="5891" max="5891" width="12.85546875" style="535" customWidth="1"/>
    <col min="5892" max="5892" width="14.42578125" style="535" customWidth="1"/>
    <col min="5893" max="5893" width="13.5703125" style="535" customWidth="1"/>
    <col min="5894" max="5894" width="11.5703125" style="535" customWidth="1"/>
    <col min="5895" max="5895" width="11.7109375" style="535" customWidth="1"/>
    <col min="5896" max="5897" width="11.85546875" style="535" customWidth="1"/>
    <col min="5898" max="5898" width="13.85546875" style="535" customWidth="1"/>
    <col min="5899" max="6143" width="11.42578125" style="535"/>
    <col min="6144" max="6144" width="6.5703125" style="535" customWidth="1"/>
    <col min="6145" max="6145" width="21.5703125" style="535" customWidth="1"/>
    <col min="6146" max="6146" width="11.7109375" style="535" customWidth="1"/>
    <col min="6147" max="6147" width="12.85546875" style="535" customWidth="1"/>
    <col min="6148" max="6148" width="14.42578125" style="535" customWidth="1"/>
    <col min="6149" max="6149" width="13.5703125" style="535" customWidth="1"/>
    <col min="6150" max="6150" width="11.5703125" style="535" customWidth="1"/>
    <col min="6151" max="6151" width="11.7109375" style="535" customWidth="1"/>
    <col min="6152" max="6153" width="11.85546875" style="535" customWidth="1"/>
    <col min="6154" max="6154" width="13.85546875" style="535" customWidth="1"/>
    <col min="6155" max="6399" width="11.42578125" style="535"/>
    <col min="6400" max="6400" width="6.5703125" style="535" customWidth="1"/>
    <col min="6401" max="6401" width="21.5703125" style="535" customWidth="1"/>
    <col min="6402" max="6402" width="11.7109375" style="535" customWidth="1"/>
    <col min="6403" max="6403" width="12.85546875" style="535" customWidth="1"/>
    <col min="6404" max="6404" width="14.42578125" style="535" customWidth="1"/>
    <col min="6405" max="6405" width="13.5703125" style="535" customWidth="1"/>
    <col min="6406" max="6406" width="11.5703125" style="535" customWidth="1"/>
    <col min="6407" max="6407" width="11.7109375" style="535" customWidth="1"/>
    <col min="6408" max="6409" width="11.85546875" style="535" customWidth="1"/>
    <col min="6410" max="6410" width="13.85546875" style="535" customWidth="1"/>
    <col min="6411" max="6655" width="11.42578125" style="535"/>
    <col min="6656" max="6656" width="6.5703125" style="535" customWidth="1"/>
    <col min="6657" max="6657" width="21.5703125" style="535" customWidth="1"/>
    <col min="6658" max="6658" width="11.7109375" style="535" customWidth="1"/>
    <col min="6659" max="6659" width="12.85546875" style="535" customWidth="1"/>
    <col min="6660" max="6660" width="14.42578125" style="535" customWidth="1"/>
    <col min="6661" max="6661" width="13.5703125" style="535" customWidth="1"/>
    <col min="6662" max="6662" width="11.5703125" style="535" customWidth="1"/>
    <col min="6663" max="6663" width="11.7109375" style="535" customWidth="1"/>
    <col min="6664" max="6665" width="11.85546875" style="535" customWidth="1"/>
    <col min="6666" max="6666" width="13.85546875" style="535" customWidth="1"/>
    <col min="6667" max="6911" width="11.42578125" style="535"/>
    <col min="6912" max="6912" width="6.5703125" style="535" customWidth="1"/>
    <col min="6913" max="6913" width="21.5703125" style="535" customWidth="1"/>
    <col min="6914" max="6914" width="11.7109375" style="535" customWidth="1"/>
    <col min="6915" max="6915" width="12.85546875" style="535" customWidth="1"/>
    <col min="6916" max="6916" width="14.42578125" style="535" customWidth="1"/>
    <col min="6917" max="6917" width="13.5703125" style="535" customWidth="1"/>
    <col min="6918" max="6918" width="11.5703125" style="535" customWidth="1"/>
    <col min="6919" max="6919" width="11.7109375" style="535" customWidth="1"/>
    <col min="6920" max="6921" width="11.85546875" style="535" customWidth="1"/>
    <col min="6922" max="6922" width="13.85546875" style="535" customWidth="1"/>
    <col min="6923" max="7167" width="11.42578125" style="535"/>
    <col min="7168" max="7168" width="6.5703125" style="535" customWidth="1"/>
    <col min="7169" max="7169" width="21.5703125" style="535" customWidth="1"/>
    <col min="7170" max="7170" width="11.7109375" style="535" customWidth="1"/>
    <col min="7171" max="7171" width="12.85546875" style="535" customWidth="1"/>
    <col min="7172" max="7172" width="14.42578125" style="535" customWidth="1"/>
    <col min="7173" max="7173" width="13.5703125" style="535" customWidth="1"/>
    <col min="7174" max="7174" width="11.5703125" style="535" customWidth="1"/>
    <col min="7175" max="7175" width="11.7109375" style="535" customWidth="1"/>
    <col min="7176" max="7177" width="11.85546875" style="535" customWidth="1"/>
    <col min="7178" max="7178" width="13.85546875" style="535" customWidth="1"/>
    <col min="7179" max="7423" width="11.42578125" style="535"/>
    <col min="7424" max="7424" width="6.5703125" style="535" customWidth="1"/>
    <col min="7425" max="7425" width="21.5703125" style="535" customWidth="1"/>
    <col min="7426" max="7426" width="11.7109375" style="535" customWidth="1"/>
    <col min="7427" max="7427" width="12.85546875" style="535" customWidth="1"/>
    <col min="7428" max="7428" width="14.42578125" style="535" customWidth="1"/>
    <col min="7429" max="7429" width="13.5703125" style="535" customWidth="1"/>
    <col min="7430" max="7430" width="11.5703125" style="535" customWidth="1"/>
    <col min="7431" max="7431" width="11.7109375" style="535" customWidth="1"/>
    <col min="7432" max="7433" width="11.85546875" style="535" customWidth="1"/>
    <col min="7434" max="7434" width="13.85546875" style="535" customWidth="1"/>
    <col min="7435" max="7679" width="11.42578125" style="535"/>
    <col min="7680" max="7680" width="6.5703125" style="535" customWidth="1"/>
    <col min="7681" max="7681" width="21.5703125" style="535" customWidth="1"/>
    <col min="7682" max="7682" width="11.7109375" style="535" customWidth="1"/>
    <col min="7683" max="7683" width="12.85546875" style="535" customWidth="1"/>
    <col min="7684" max="7684" width="14.42578125" style="535" customWidth="1"/>
    <col min="7685" max="7685" width="13.5703125" style="535" customWidth="1"/>
    <col min="7686" max="7686" width="11.5703125" style="535" customWidth="1"/>
    <col min="7687" max="7687" width="11.7109375" style="535" customWidth="1"/>
    <col min="7688" max="7689" width="11.85546875" style="535" customWidth="1"/>
    <col min="7690" max="7690" width="13.85546875" style="535" customWidth="1"/>
    <col min="7691" max="7935" width="11.42578125" style="535"/>
    <col min="7936" max="7936" width="6.5703125" style="535" customWidth="1"/>
    <col min="7937" max="7937" width="21.5703125" style="535" customWidth="1"/>
    <col min="7938" max="7938" width="11.7109375" style="535" customWidth="1"/>
    <col min="7939" max="7939" width="12.85546875" style="535" customWidth="1"/>
    <col min="7940" max="7940" width="14.42578125" style="535" customWidth="1"/>
    <col min="7941" max="7941" width="13.5703125" style="535" customWidth="1"/>
    <col min="7942" max="7942" width="11.5703125" style="535" customWidth="1"/>
    <col min="7943" max="7943" width="11.7109375" style="535" customWidth="1"/>
    <col min="7944" max="7945" width="11.85546875" style="535" customWidth="1"/>
    <col min="7946" max="7946" width="13.85546875" style="535" customWidth="1"/>
    <col min="7947" max="8191" width="11.42578125" style="535"/>
    <col min="8192" max="8192" width="6.5703125" style="535" customWidth="1"/>
    <col min="8193" max="8193" width="21.5703125" style="535" customWidth="1"/>
    <col min="8194" max="8194" width="11.7109375" style="535" customWidth="1"/>
    <col min="8195" max="8195" width="12.85546875" style="535" customWidth="1"/>
    <col min="8196" max="8196" width="14.42578125" style="535" customWidth="1"/>
    <col min="8197" max="8197" width="13.5703125" style="535" customWidth="1"/>
    <col min="8198" max="8198" width="11.5703125" style="535" customWidth="1"/>
    <col min="8199" max="8199" width="11.7109375" style="535" customWidth="1"/>
    <col min="8200" max="8201" width="11.85546875" style="535" customWidth="1"/>
    <col min="8202" max="8202" width="13.85546875" style="535" customWidth="1"/>
    <col min="8203" max="8447" width="11.42578125" style="535"/>
    <col min="8448" max="8448" width="6.5703125" style="535" customWidth="1"/>
    <col min="8449" max="8449" width="21.5703125" style="535" customWidth="1"/>
    <col min="8450" max="8450" width="11.7109375" style="535" customWidth="1"/>
    <col min="8451" max="8451" width="12.85546875" style="535" customWidth="1"/>
    <col min="8452" max="8452" width="14.42578125" style="535" customWidth="1"/>
    <col min="8453" max="8453" width="13.5703125" style="535" customWidth="1"/>
    <col min="8454" max="8454" width="11.5703125" style="535" customWidth="1"/>
    <col min="8455" max="8455" width="11.7109375" style="535" customWidth="1"/>
    <col min="8456" max="8457" width="11.85546875" style="535" customWidth="1"/>
    <col min="8458" max="8458" width="13.85546875" style="535" customWidth="1"/>
    <col min="8459" max="8703" width="11.42578125" style="535"/>
    <col min="8704" max="8704" width="6.5703125" style="535" customWidth="1"/>
    <col min="8705" max="8705" width="21.5703125" style="535" customWidth="1"/>
    <col min="8706" max="8706" width="11.7109375" style="535" customWidth="1"/>
    <col min="8707" max="8707" width="12.85546875" style="535" customWidth="1"/>
    <col min="8708" max="8708" width="14.42578125" style="535" customWidth="1"/>
    <col min="8709" max="8709" width="13.5703125" style="535" customWidth="1"/>
    <col min="8710" max="8710" width="11.5703125" style="535" customWidth="1"/>
    <col min="8711" max="8711" width="11.7109375" style="535" customWidth="1"/>
    <col min="8712" max="8713" width="11.85546875" style="535" customWidth="1"/>
    <col min="8714" max="8714" width="13.85546875" style="535" customWidth="1"/>
    <col min="8715" max="8959" width="11.42578125" style="535"/>
    <col min="8960" max="8960" width="6.5703125" style="535" customWidth="1"/>
    <col min="8961" max="8961" width="21.5703125" style="535" customWidth="1"/>
    <col min="8962" max="8962" width="11.7109375" style="535" customWidth="1"/>
    <col min="8963" max="8963" width="12.85546875" style="535" customWidth="1"/>
    <col min="8964" max="8964" width="14.42578125" style="535" customWidth="1"/>
    <col min="8965" max="8965" width="13.5703125" style="535" customWidth="1"/>
    <col min="8966" max="8966" width="11.5703125" style="535" customWidth="1"/>
    <col min="8967" max="8967" width="11.7109375" style="535" customWidth="1"/>
    <col min="8968" max="8969" width="11.85546875" style="535" customWidth="1"/>
    <col min="8970" max="8970" width="13.85546875" style="535" customWidth="1"/>
    <col min="8971" max="9215" width="11.42578125" style="535"/>
    <col min="9216" max="9216" width="6.5703125" style="535" customWidth="1"/>
    <col min="9217" max="9217" width="21.5703125" style="535" customWidth="1"/>
    <col min="9218" max="9218" width="11.7109375" style="535" customWidth="1"/>
    <col min="9219" max="9219" width="12.85546875" style="535" customWidth="1"/>
    <col min="9220" max="9220" width="14.42578125" style="535" customWidth="1"/>
    <col min="9221" max="9221" width="13.5703125" style="535" customWidth="1"/>
    <col min="9222" max="9222" width="11.5703125" style="535" customWidth="1"/>
    <col min="9223" max="9223" width="11.7109375" style="535" customWidth="1"/>
    <col min="9224" max="9225" width="11.85546875" style="535" customWidth="1"/>
    <col min="9226" max="9226" width="13.85546875" style="535" customWidth="1"/>
    <col min="9227" max="9471" width="11.42578125" style="535"/>
    <col min="9472" max="9472" width="6.5703125" style="535" customWidth="1"/>
    <col min="9473" max="9473" width="21.5703125" style="535" customWidth="1"/>
    <col min="9474" max="9474" width="11.7109375" style="535" customWidth="1"/>
    <col min="9475" max="9475" width="12.85546875" style="535" customWidth="1"/>
    <col min="9476" max="9476" width="14.42578125" style="535" customWidth="1"/>
    <col min="9477" max="9477" width="13.5703125" style="535" customWidth="1"/>
    <col min="9478" max="9478" width="11.5703125" style="535" customWidth="1"/>
    <col min="9479" max="9479" width="11.7109375" style="535" customWidth="1"/>
    <col min="9480" max="9481" width="11.85546875" style="535" customWidth="1"/>
    <col min="9482" max="9482" width="13.85546875" style="535" customWidth="1"/>
    <col min="9483" max="9727" width="11.42578125" style="535"/>
    <col min="9728" max="9728" width="6.5703125" style="535" customWidth="1"/>
    <col min="9729" max="9729" width="21.5703125" style="535" customWidth="1"/>
    <col min="9730" max="9730" width="11.7109375" style="535" customWidth="1"/>
    <col min="9731" max="9731" width="12.85546875" style="535" customWidth="1"/>
    <col min="9732" max="9732" width="14.42578125" style="535" customWidth="1"/>
    <col min="9733" max="9733" width="13.5703125" style="535" customWidth="1"/>
    <col min="9734" max="9734" width="11.5703125" style="535" customWidth="1"/>
    <col min="9735" max="9735" width="11.7109375" style="535" customWidth="1"/>
    <col min="9736" max="9737" width="11.85546875" style="535" customWidth="1"/>
    <col min="9738" max="9738" width="13.85546875" style="535" customWidth="1"/>
    <col min="9739" max="9983" width="11.42578125" style="535"/>
    <col min="9984" max="9984" width="6.5703125" style="535" customWidth="1"/>
    <col min="9985" max="9985" width="21.5703125" style="535" customWidth="1"/>
    <col min="9986" max="9986" width="11.7109375" style="535" customWidth="1"/>
    <col min="9987" max="9987" width="12.85546875" style="535" customWidth="1"/>
    <col min="9988" max="9988" width="14.42578125" style="535" customWidth="1"/>
    <col min="9989" max="9989" width="13.5703125" style="535" customWidth="1"/>
    <col min="9990" max="9990" width="11.5703125" style="535" customWidth="1"/>
    <col min="9991" max="9991" width="11.7109375" style="535" customWidth="1"/>
    <col min="9992" max="9993" width="11.85546875" style="535" customWidth="1"/>
    <col min="9994" max="9994" width="13.85546875" style="535" customWidth="1"/>
    <col min="9995" max="10239" width="11.42578125" style="535"/>
    <col min="10240" max="10240" width="6.5703125" style="535" customWidth="1"/>
    <col min="10241" max="10241" width="21.5703125" style="535" customWidth="1"/>
    <col min="10242" max="10242" width="11.7109375" style="535" customWidth="1"/>
    <col min="10243" max="10243" width="12.85546875" style="535" customWidth="1"/>
    <col min="10244" max="10244" width="14.42578125" style="535" customWidth="1"/>
    <col min="10245" max="10245" width="13.5703125" style="535" customWidth="1"/>
    <col min="10246" max="10246" width="11.5703125" style="535" customWidth="1"/>
    <col min="10247" max="10247" width="11.7109375" style="535" customWidth="1"/>
    <col min="10248" max="10249" width="11.85546875" style="535" customWidth="1"/>
    <col min="10250" max="10250" width="13.85546875" style="535" customWidth="1"/>
    <col min="10251" max="10495" width="11.42578125" style="535"/>
    <col min="10496" max="10496" width="6.5703125" style="535" customWidth="1"/>
    <col min="10497" max="10497" width="21.5703125" style="535" customWidth="1"/>
    <col min="10498" max="10498" width="11.7109375" style="535" customWidth="1"/>
    <col min="10499" max="10499" width="12.85546875" style="535" customWidth="1"/>
    <col min="10500" max="10500" width="14.42578125" style="535" customWidth="1"/>
    <col min="10501" max="10501" width="13.5703125" style="535" customWidth="1"/>
    <col min="10502" max="10502" width="11.5703125" style="535" customWidth="1"/>
    <col min="10503" max="10503" width="11.7109375" style="535" customWidth="1"/>
    <col min="10504" max="10505" width="11.85546875" style="535" customWidth="1"/>
    <col min="10506" max="10506" width="13.85546875" style="535" customWidth="1"/>
    <col min="10507" max="10751" width="11.42578125" style="535"/>
    <col min="10752" max="10752" width="6.5703125" style="535" customWidth="1"/>
    <col min="10753" max="10753" width="21.5703125" style="535" customWidth="1"/>
    <col min="10754" max="10754" width="11.7109375" style="535" customWidth="1"/>
    <col min="10755" max="10755" width="12.85546875" style="535" customWidth="1"/>
    <col min="10756" max="10756" width="14.42578125" style="535" customWidth="1"/>
    <col min="10757" max="10757" width="13.5703125" style="535" customWidth="1"/>
    <col min="10758" max="10758" width="11.5703125" style="535" customWidth="1"/>
    <col min="10759" max="10759" width="11.7109375" style="535" customWidth="1"/>
    <col min="10760" max="10761" width="11.85546875" style="535" customWidth="1"/>
    <col min="10762" max="10762" width="13.85546875" style="535" customWidth="1"/>
    <col min="10763" max="11007" width="11.42578125" style="535"/>
    <col min="11008" max="11008" width="6.5703125" style="535" customWidth="1"/>
    <col min="11009" max="11009" width="21.5703125" style="535" customWidth="1"/>
    <col min="11010" max="11010" width="11.7109375" style="535" customWidth="1"/>
    <col min="11011" max="11011" width="12.85546875" style="535" customWidth="1"/>
    <col min="11012" max="11012" width="14.42578125" style="535" customWidth="1"/>
    <col min="11013" max="11013" width="13.5703125" style="535" customWidth="1"/>
    <col min="11014" max="11014" width="11.5703125" style="535" customWidth="1"/>
    <col min="11015" max="11015" width="11.7109375" style="535" customWidth="1"/>
    <col min="11016" max="11017" width="11.85546875" style="535" customWidth="1"/>
    <col min="11018" max="11018" width="13.85546875" style="535" customWidth="1"/>
    <col min="11019" max="11263" width="11.42578125" style="535"/>
    <col min="11264" max="11264" width="6.5703125" style="535" customWidth="1"/>
    <col min="11265" max="11265" width="21.5703125" style="535" customWidth="1"/>
    <col min="11266" max="11266" width="11.7109375" style="535" customWidth="1"/>
    <col min="11267" max="11267" width="12.85546875" style="535" customWidth="1"/>
    <col min="11268" max="11268" width="14.42578125" style="535" customWidth="1"/>
    <col min="11269" max="11269" width="13.5703125" style="535" customWidth="1"/>
    <col min="11270" max="11270" width="11.5703125" style="535" customWidth="1"/>
    <col min="11271" max="11271" width="11.7109375" style="535" customWidth="1"/>
    <col min="11272" max="11273" width="11.85546875" style="535" customWidth="1"/>
    <col min="11274" max="11274" width="13.85546875" style="535" customWidth="1"/>
    <col min="11275" max="11519" width="11.42578125" style="535"/>
    <col min="11520" max="11520" width="6.5703125" style="535" customWidth="1"/>
    <col min="11521" max="11521" width="21.5703125" style="535" customWidth="1"/>
    <col min="11522" max="11522" width="11.7109375" style="535" customWidth="1"/>
    <col min="11523" max="11523" width="12.85546875" style="535" customWidth="1"/>
    <col min="11524" max="11524" width="14.42578125" style="535" customWidth="1"/>
    <col min="11525" max="11525" width="13.5703125" style="535" customWidth="1"/>
    <col min="11526" max="11526" width="11.5703125" style="535" customWidth="1"/>
    <col min="11527" max="11527" width="11.7109375" style="535" customWidth="1"/>
    <col min="11528" max="11529" width="11.85546875" style="535" customWidth="1"/>
    <col min="11530" max="11530" width="13.85546875" style="535" customWidth="1"/>
    <col min="11531" max="11775" width="11.42578125" style="535"/>
    <col min="11776" max="11776" width="6.5703125" style="535" customWidth="1"/>
    <col min="11777" max="11777" width="21.5703125" style="535" customWidth="1"/>
    <col min="11778" max="11778" width="11.7109375" style="535" customWidth="1"/>
    <col min="11779" max="11779" width="12.85546875" style="535" customWidth="1"/>
    <col min="11780" max="11780" width="14.42578125" style="535" customWidth="1"/>
    <col min="11781" max="11781" width="13.5703125" style="535" customWidth="1"/>
    <col min="11782" max="11782" width="11.5703125" style="535" customWidth="1"/>
    <col min="11783" max="11783" width="11.7109375" style="535" customWidth="1"/>
    <col min="11784" max="11785" width="11.85546875" style="535" customWidth="1"/>
    <col min="11786" max="11786" width="13.85546875" style="535" customWidth="1"/>
    <col min="11787" max="12031" width="11.42578125" style="535"/>
    <col min="12032" max="12032" width="6.5703125" style="535" customWidth="1"/>
    <col min="12033" max="12033" width="21.5703125" style="535" customWidth="1"/>
    <col min="12034" max="12034" width="11.7109375" style="535" customWidth="1"/>
    <col min="12035" max="12035" width="12.85546875" style="535" customWidth="1"/>
    <col min="12036" max="12036" width="14.42578125" style="535" customWidth="1"/>
    <col min="12037" max="12037" width="13.5703125" style="535" customWidth="1"/>
    <col min="12038" max="12038" width="11.5703125" style="535" customWidth="1"/>
    <col min="12039" max="12039" width="11.7109375" style="535" customWidth="1"/>
    <col min="12040" max="12041" width="11.85546875" style="535" customWidth="1"/>
    <col min="12042" max="12042" width="13.85546875" style="535" customWidth="1"/>
    <col min="12043" max="12287" width="11.42578125" style="535"/>
    <col min="12288" max="12288" width="6.5703125" style="535" customWidth="1"/>
    <col min="12289" max="12289" width="21.5703125" style="535" customWidth="1"/>
    <col min="12290" max="12290" width="11.7109375" style="535" customWidth="1"/>
    <col min="12291" max="12291" width="12.85546875" style="535" customWidth="1"/>
    <col min="12292" max="12292" width="14.42578125" style="535" customWidth="1"/>
    <col min="12293" max="12293" width="13.5703125" style="535" customWidth="1"/>
    <col min="12294" max="12294" width="11.5703125" style="535" customWidth="1"/>
    <col min="12295" max="12295" width="11.7109375" style="535" customWidth="1"/>
    <col min="12296" max="12297" width="11.85546875" style="535" customWidth="1"/>
    <col min="12298" max="12298" width="13.85546875" style="535" customWidth="1"/>
    <col min="12299" max="12543" width="11.42578125" style="535"/>
    <col min="12544" max="12544" width="6.5703125" style="535" customWidth="1"/>
    <col min="12545" max="12545" width="21.5703125" style="535" customWidth="1"/>
    <col min="12546" max="12546" width="11.7109375" style="535" customWidth="1"/>
    <col min="12547" max="12547" width="12.85546875" style="535" customWidth="1"/>
    <col min="12548" max="12548" width="14.42578125" style="535" customWidth="1"/>
    <col min="12549" max="12549" width="13.5703125" style="535" customWidth="1"/>
    <col min="12550" max="12550" width="11.5703125" style="535" customWidth="1"/>
    <col min="12551" max="12551" width="11.7109375" style="535" customWidth="1"/>
    <col min="12552" max="12553" width="11.85546875" style="535" customWidth="1"/>
    <col min="12554" max="12554" width="13.85546875" style="535" customWidth="1"/>
    <col min="12555" max="12799" width="11.42578125" style="535"/>
    <col min="12800" max="12800" width="6.5703125" style="535" customWidth="1"/>
    <col min="12801" max="12801" width="21.5703125" style="535" customWidth="1"/>
    <col min="12802" max="12802" width="11.7109375" style="535" customWidth="1"/>
    <col min="12803" max="12803" width="12.85546875" style="535" customWidth="1"/>
    <col min="12804" max="12804" width="14.42578125" style="535" customWidth="1"/>
    <col min="12805" max="12805" width="13.5703125" style="535" customWidth="1"/>
    <col min="12806" max="12806" width="11.5703125" style="535" customWidth="1"/>
    <col min="12807" max="12807" width="11.7109375" style="535" customWidth="1"/>
    <col min="12808" max="12809" width="11.85546875" style="535" customWidth="1"/>
    <col min="12810" max="12810" width="13.85546875" style="535" customWidth="1"/>
    <col min="12811" max="13055" width="11.42578125" style="535"/>
    <col min="13056" max="13056" width="6.5703125" style="535" customWidth="1"/>
    <col min="13057" max="13057" width="21.5703125" style="535" customWidth="1"/>
    <col min="13058" max="13058" width="11.7109375" style="535" customWidth="1"/>
    <col min="13059" max="13059" width="12.85546875" style="535" customWidth="1"/>
    <col min="13060" max="13060" width="14.42578125" style="535" customWidth="1"/>
    <col min="13061" max="13061" width="13.5703125" style="535" customWidth="1"/>
    <col min="13062" max="13062" width="11.5703125" style="535" customWidth="1"/>
    <col min="13063" max="13063" width="11.7109375" style="535" customWidth="1"/>
    <col min="13064" max="13065" width="11.85546875" style="535" customWidth="1"/>
    <col min="13066" max="13066" width="13.85546875" style="535" customWidth="1"/>
    <col min="13067" max="13311" width="11.42578125" style="535"/>
    <col min="13312" max="13312" width="6.5703125" style="535" customWidth="1"/>
    <col min="13313" max="13313" width="21.5703125" style="535" customWidth="1"/>
    <col min="13314" max="13314" width="11.7109375" style="535" customWidth="1"/>
    <col min="13315" max="13315" width="12.85546875" style="535" customWidth="1"/>
    <col min="13316" max="13316" width="14.42578125" style="535" customWidth="1"/>
    <col min="13317" max="13317" width="13.5703125" style="535" customWidth="1"/>
    <col min="13318" max="13318" width="11.5703125" style="535" customWidth="1"/>
    <col min="13319" max="13319" width="11.7109375" style="535" customWidth="1"/>
    <col min="13320" max="13321" width="11.85546875" style="535" customWidth="1"/>
    <col min="13322" max="13322" width="13.85546875" style="535" customWidth="1"/>
    <col min="13323" max="13567" width="11.42578125" style="535"/>
    <col min="13568" max="13568" width="6.5703125" style="535" customWidth="1"/>
    <col min="13569" max="13569" width="21.5703125" style="535" customWidth="1"/>
    <col min="13570" max="13570" width="11.7109375" style="535" customWidth="1"/>
    <col min="13571" max="13571" width="12.85546875" style="535" customWidth="1"/>
    <col min="13572" max="13572" width="14.42578125" style="535" customWidth="1"/>
    <col min="13573" max="13573" width="13.5703125" style="535" customWidth="1"/>
    <col min="13574" max="13574" width="11.5703125" style="535" customWidth="1"/>
    <col min="13575" max="13575" width="11.7109375" style="535" customWidth="1"/>
    <col min="13576" max="13577" width="11.85546875" style="535" customWidth="1"/>
    <col min="13578" max="13578" width="13.85546875" style="535" customWidth="1"/>
    <col min="13579" max="13823" width="11.42578125" style="535"/>
    <col min="13824" max="13824" width="6.5703125" style="535" customWidth="1"/>
    <col min="13825" max="13825" width="21.5703125" style="535" customWidth="1"/>
    <col min="13826" max="13826" width="11.7109375" style="535" customWidth="1"/>
    <col min="13827" max="13827" width="12.85546875" style="535" customWidth="1"/>
    <col min="13828" max="13828" width="14.42578125" style="535" customWidth="1"/>
    <col min="13829" max="13829" width="13.5703125" style="535" customWidth="1"/>
    <col min="13830" max="13830" width="11.5703125" style="535" customWidth="1"/>
    <col min="13831" max="13831" width="11.7109375" style="535" customWidth="1"/>
    <col min="13832" max="13833" width="11.85546875" style="535" customWidth="1"/>
    <col min="13834" max="13834" width="13.85546875" style="535" customWidth="1"/>
    <col min="13835" max="14079" width="11.42578125" style="535"/>
    <col min="14080" max="14080" width="6.5703125" style="535" customWidth="1"/>
    <col min="14081" max="14081" width="21.5703125" style="535" customWidth="1"/>
    <col min="14082" max="14082" width="11.7109375" style="535" customWidth="1"/>
    <col min="14083" max="14083" width="12.85546875" style="535" customWidth="1"/>
    <col min="14084" max="14084" width="14.42578125" style="535" customWidth="1"/>
    <col min="14085" max="14085" width="13.5703125" style="535" customWidth="1"/>
    <col min="14086" max="14086" width="11.5703125" style="535" customWidth="1"/>
    <col min="14087" max="14087" width="11.7109375" style="535" customWidth="1"/>
    <col min="14088" max="14089" width="11.85546875" style="535" customWidth="1"/>
    <col min="14090" max="14090" width="13.85546875" style="535" customWidth="1"/>
    <col min="14091" max="14335" width="11.42578125" style="535"/>
    <col min="14336" max="14336" width="6.5703125" style="535" customWidth="1"/>
    <col min="14337" max="14337" width="21.5703125" style="535" customWidth="1"/>
    <col min="14338" max="14338" width="11.7109375" style="535" customWidth="1"/>
    <col min="14339" max="14339" width="12.85546875" style="535" customWidth="1"/>
    <col min="14340" max="14340" width="14.42578125" style="535" customWidth="1"/>
    <col min="14341" max="14341" width="13.5703125" style="535" customWidth="1"/>
    <col min="14342" max="14342" width="11.5703125" style="535" customWidth="1"/>
    <col min="14343" max="14343" width="11.7109375" style="535" customWidth="1"/>
    <col min="14344" max="14345" width="11.85546875" style="535" customWidth="1"/>
    <col min="14346" max="14346" width="13.85546875" style="535" customWidth="1"/>
    <col min="14347" max="14591" width="11.42578125" style="535"/>
    <col min="14592" max="14592" width="6.5703125" style="535" customWidth="1"/>
    <col min="14593" max="14593" width="21.5703125" style="535" customWidth="1"/>
    <col min="14594" max="14594" width="11.7109375" style="535" customWidth="1"/>
    <col min="14595" max="14595" width="12.85546875" style="535" customWidth="1"/>
    <col min="14596" max="14596" width="14.42578125" style="535" customWidth="1"/>
    <col min="14597" max="14597" width="13.5703125" style="535" customWidth="1"/>
    <col min="14598" max="14598" width="11.5703125" style="535" customWidth="1"/>
    <col min="14599" max="14599" width="11.7109375" style="535" customWidth="1"/>
    <col min="14600" max="14601" width="11.85546875" style="535" customWidth="1"/>
    <col min="14602" max="14602" width="13.85546875" style="535" customWidth="1"/>
    <col min="14603" max="14847" width="11.42578125" style="535"/>
    <col min="14848" max="14848" width="6.5703125" style="535" customWidth="1"/>
    <col min="14849" max="14849" width="21.5703125" style="535" customWidth="1"/>
    <col min="14850" max="14850" width="11.7109375" style="535" customWidth="1"/>
    <col min="14851" max="14851" width="12.85546875" style="535" customWidth="1"/>
    <col min="14852" max="14852" width="14.42578125" style="535" customWidth="1"/>
    <col min="14853" max="14853" width="13.5703125" style="535" customWidth="1"/>
    <col min="14854" max="14854" width="11.5703125" style="535" customWidth="1"/>
    <col min="14855" max="14855" width="11.7109375" style="535" customWidth="1"/>
    <col min="14856" max="14857" width="11.85546875" style="535" customWidth="1"/>
    <col min="14858" max="14858" width="13.85546875" style="535" customWidth="1"/>
    <col min="14859" max="15103" width="11.42578125" style="535"/>
    <col min="15104" max="15104" width="6.5703125" style="535" customWidth="1"/>
    <col min="15105" max="15105" width="21.5703125" style="535" customWidth="1"/>
    <col min="15106" max="15106" width="11.7109375" style="535" customWidth="1"/>
    <col min="15107" max="15107" width="12.85546875" style="535" customWidth="1"/>
    <col min="15108" max="15108" width="14.42578125" style="535" customWidth="1"/>
    <col min="15109" max="15109" width="13.5703125" style="535" customWidth="1"/>
    <col min="15110" max="15110" width="11.5703125" style="535" customWidth="1"/>
    <col min="15111" max="15111" width="11.7109375" style="535" customWidth="1"/>
    <col min="15112" max="15113" width="11.85546875" style="535" customWidth="1"/>
    <col min="15114" max="15114" width="13.85546875" style="535" customWidth="1"/>
    <col min="15115" max="15359" width="11.42578125" style="535"/>
    <col min="15360" max="15360" width="6.5703125" style="535" customWidth="1"/>
    <col min="15361" max="15361" width="21.5703125" style="535" customWidth="1"/>
    <col min="15362" max="15362" width="11.7109375" style="535" customWidth="1"/>
    <col min="15363" max="15363" width="12.85546875" style="535" customWidth="1"/>
    <col min="15364" max="15364" width="14.42578125" style="535" customWidth="1"/>
    <col min="15365" max="15365" width="13.5703125" style="535" customWidth="1"/>
    <col min="15366" max="15366" width="11.5703125" style="535" customWidth="1"/>
    <col min="15367" max="15367" width="11.7109375" style="535" customWidth="1"/>
    <col min="15368" max="15369" width="11.85546875" style="535" customWidth="1"/>
    <col min="15370" max="15370" width="13.85546875" style="535" customWidth="1"/>
    <col min="15371" max="15615" width="11.42578125" style="535"/>
    <col min="15616" max="15616" width="6.5703125" style="535" customWidth="1"/>
    <col min="15617" max="15617" width="21.5703125" style="535" customWidth="1"/>
    <col min="15618" max="15618" width="11.7109375" style="535" customWidth="1"/>
    <col min="15619" max="15619" width="12.85546875" style="535" customWidth="1"/>
    <col min="15620" max="15620" width="14.42578125" style="535" customWidth="1"/>
    <col min="15621" max="15621" width="13.5703125" style="535" customWidth="1"/>
    <col min="15622" max="15622" width="11.5703125" style="535" customWidth="1"/>
    <col min="15623" max="15623" width="11.7109375" style="535" customWidth="1"/>
    <col min="15624" max="15625" width="11.85546875" style="535" customWidth="1"/>
    <col min="15626" max="15626" width="13.85546875" style="535" customWidth="1"/>
    <col min="15627" max="15871" width="11.42578125" style="535"/>
    <col min="15872" max="15872" width="6.5703125" style="535" customWidth="1"/>
    <col min="15873" max="15873" width="21.5703125" style="535" customWidth="1"/>
    <col min="15874" max="15874" width="11.7109375" style="535" customWidth="1"/>
    <col min="15875" max="15875" width="12.85546875" style="535" customWidth="1"/>
    <col min="15876" max="15876" width="14.42578125" style="535" customWidth="1"/>
    <col min="15877" max="15877" width="13.5703125" style="535" customWidth="1"/>
    <col min="15878" max="15878" width="11.5703125" style="535" customWidth="1"/>
    <col min="15879" max="15879" width="11.7109375" style="535" customWidth="1"/>
    <col min="15880" max="15881" width="11.85546875" style="535" customWidth="1"/>
    <col min="15882" max="15882" width="13.85546875" style="535" customWidth="1"/>
    <col min="15883" max="16127" width="11.42578125" style="535"/>
    <col min="16128" max="16128" width="6.5703125" style="535" customWidth="1"/>
    <col min="16129" max="16129" width="21.5703125" style="535" customWidth="1"/>
    <col min="16130" max="16130" width="11.7109375" style="535" customWidth="1"/>
    <col min="16131" max="16131" width="12.85546875" style="535" customWidth="1"/>
    <col min="16132" max="16132" width="14.42578125" style="535" customWidth="1"/>
    <col min="16133" max="16133" width="13.5703125" style="535" customWidth="1"/>
    <col min="16134" max="16134" width="11.5703125" style="535" customWidth="1"/>
    <col min="16135" max="16135" width="11.7109375" style="535" customWidth="1"/>
    <col min="16136" max="16137" width="11.85546875" style="535" customWidth="1"/>
    <col min="16138" max="16138" width="13.85546875" style="535" customWidth="1"/>
    <col min="16139" max="16384" width="11.42578125" style="535"/>
  </cols>
  <sheetData>
    <row r="1" spans="1:10" ht="18.75" hidden="1" customHeight="1" thickBot="1">
      <c r="A1" s="529"/>
      <c r="B1" s="529"/>
      <c r="C1" s="529"/>
      <c r="D1" s="529"/>
      <c r="E1" s="529"/>
      <c r="F1" s="529"/>
      <c r="G1" s="529"/>
      <c r="H1" s="529"/>
      <c r="I1" s="529"/>
      <c r="J1" s="529"/>
    </row>
    <row r="2" spans="1:10" ht="15" customHeight="1">
      <c r="A2" s="623" t="s">
        <v>957</v>
      </c>
      <c r="B2" s="623"/>
      <c r="C2" s="623"/>
      <c r="D2" s="623"/>
      <c r="E2" s="623"/>
      <c r="F2" s="623"/>
      <c r="G2" s="623"/>
      <c r="H2" s="623"/>
      <c r="I2" s="623"/>
      <c r="J2" s="623"/>
    </row>
    <row r="3" spans="1:10">
      <c r="A3" s="536"/>
      <c r="B3" s="627" t="s">
        <v>959</v>
      </c>
      <c r="C3" s="627"/>
      <c r="D3" s="627"/>
      <c r="E3" s="627"/>
      <c r="F3" s="627"/>
      <c r="G3" s="627"/>
      <c r="H3" s="627"/>
      <c r="I3" s="627"/>
      <c r="J3" s="628"/>
    </row>
    <row r="4" spans="1:10">
      <c r="A4" s="536" t="s">
        <v>958</v>
      </c>
      <c r="B4" s="536" t="s">
        <v>948</v>
      </c>
      <c r="C4" s="536" t="s">
        <v>950</v>
      </c>
      <c r="D4" s="536" t="s">
        <v>951</v>
      </c>
      <c r="E4" s="536" t="s">
        <v>952</v>
      </c>
      <c r="F4" s="536" t="s">
        <v>953</v>
      </c>
      <c r="G4" s="536" t="s">
        <v>954</v>
      </c>
      <c r="H4" s="536" t="s">
        <v>955</v>
      </c>
      <c r="I4" s="536" t="s">
        <v>956</v>
      </c>
      <c r="J4" s="536" t="s">
        <v>259</v>
      </c>
    </row>
    <row r="5" spans="1:10">
      <c r="A5" s="533" t="s">
        <v>520</v>
      </c>
      <c r="B5" s="530">
        <v>14830</v>
      </c>
      <c r="C5" s="530">
        <v>8501</v>
      </c>
      <c r="D5" s="530">
        <v>2878</v>
      </c>
      <c r="E5" s="531">
        <v>8900</v>
      </c>
      <c r="F5" s="530">
        <v>13846</v>
      </c>
      <c r="G5" s="531">
        <v>3551</v>
      </c>
      <c r="H5" s="530">
        <v>3815</v>
      </c>
      <c r="I5" s="531">
        <v>5211</v>
      </c>
      <c r="J5" s="530">
        <f t="shared" ref="J5:J14" si="0">SUM(B5:I5)</f>
        <v>61532</v>
      </c>
    </row>
    <row r="6" spans="1:10">
      <c r="A6" s="532" t="s">
        <v>521</v>
      </c>
      <c r="B6" s="530">
        <v>43523</v>
      </c>
      <c r="C6" s="530">
        <v>28752</v>
      </c>
      <c r="D6" s="530">
        <v>13517</v>
      </c>
      <c r="E6" s="531">
        <v>28205</v>
      </c>
      <c r="F6" s="530">
        <v>47977</v>
      </c>
      <c r="G6" s="531">
        <v>15169</v>
      </c>
      <c r="H6" s="530">
        <v>27297</v>
      </c>
      <c r="I6" s="531">
        <v>9428</v>
      </c>
      <c r="J6" s="530">
        <f t="shared" si="0"/>
        <v>213868</v>
      </c>
    </row>
    <row r="7" spans="1:10">
      <c r="A7" s="534" t="s">
        <v>522</v>
      </c>
      <c r="B7" s="530">
        <v>113473</v>
      </c>
      <c r="C7" s="530">
        <v>81537</v>
      </c>
      <c r="D7" s="530">
        <v>61579</v>
      </c>
      <c r="E7" s="531">
        <v>71216</v>
      </c>
      <c r="F7" s="530">
        <v>120369</v>
      </c>
      <c r="G7" s="531">
        <v>50501</v>
      </c>
      <c r="H7" s="530">
        <v>118847</v>
      </c>
      <c r="I7" s="531">
        <v>22267</v>
      </c>
      <c r="J7" s="530">
        <f t="shared" si="0"/>
        <v>639789</v>
      </c>
    </row>
    <row r="8" spans="1:10">
      <c r="A8" s="532" t="s">
        <v>523</v>
      </c>
      <c r="B8" s="530">
        <v>295327</v>
      </c>
      <c r="C8" s="531">
        <v>487405</v>
      </c>
      <c r="D8" s="530">
        <v>389101</v>
      </c>
      <c r="E8" s="531">
        <v>264285</v>
      </c>
      <c r="F8" s="530">
        <v>438598</v>
      </c>
      <c r="G8" s="531">
        <v>211474</v>
      </c>
      <c r="H8" s="530">
        <v>484646</v>
      </c>
      <c r="I8" s="531">
        <v>154227</v>
      </c>
      <c r="J8" s="530">
        <f t="shared" si="0"/>
        <v>2725063</v>
      </c>
    </row>
    <row r="9" spans="1:10">
      <c r="A9" s="532" t="s">
        <v>524</v>
      </c>
      <c r="B9" s="530">
        <v>305040</v>
      </c>
      <c r="C9" s="531">
        <v>472027</v>
      </c>
      <c r="D9" s="530">
        <v>271369</v>
      </c>
      <c r="E9" s="531">
        <v>288626</v>
      </c>
      <c r="F9" s="530">
        <v>597999</v>
      </c>
      <c r="G9" s="531">
        <v>292372</v>
      </c>
      <c r="H9" s="530">
        <v>608207</v>
      </c>
      <c r="I9" s="531">
        <v>191772</v>
      </c>
      <c r="J9" s="530">
        <f t="shared" si="0"/>
        <v>3027412</v>
      </c>
    </row>
    <row r="10" spans="1:10">
      <c r="A10" s="532" t="s">
        <v>525</v>
      </c>
      <c r="B10" s="530">
        <v>927845</v>
      </c>
      <c r="C10" s="531">
        <v>1225311</v>
      </c>
      <c r="D10" s="530">
        <v>1060856</v>
      </c>
      <c r="E10" s="531">
        <v>829467</v>
      </c>
      <c r="F10" s="530">
        <v>1334702</v>
      </c>
      <c r="G10" s="531">
        <v>907442</v>
      </c>
      <c r="H10" s="530">
        <v>1122889</v>
      </c>
      <c r="I10" s="531">
        <v>634861</v>
      </c>
      <c r="J10" s="530">
        <f t="shared" si="0"/>
        <v>8043373</v>
      </c>
    </row>
    <row r="11" spans="1:10">
      <c r="A11" s="532" t="s">
        <v>526</v>
      </c>
      <c r="B11" s="530">
        <v>424596</v>
      </c>
      <c r="C11" s="531">
        <v>618353</v>
      </c>
      <c r="D11" s="530">
        <v>483432</v>
      </c>
      <c r="E11" s="531">
        <v>362846</v>
      </c>
      <c r="F11" s="530">
        <v>475818</v>
      </c>
      <c r="G11" s="531">
        <v>316500</v>
      </c>
      <c r="H11" s="530">
        <v>278149</v>
      </c>
      <c r="I11" s="531">
        <v>468344</v>
      </c>
      <c r="J11" s="530">
        <f t="shared" si="0"/>
        <v>3428038</v>
      </c>
    </row>
    <row r="12" spans="1:10">
      <c r="A12" s="532" t="s">
        <v>527</v>
      </c>
      <c r="B12" s="530">
        <v>785981</v>
      </c>
      <c r="C12" s="531">
        <v>1266154</v>
      </c>
      <c r="D12" s="530">
        <v>725668</v>
      </c>
      <c r="E12" s="531">
        <v>680611</v>
      </c>
      <c r="F12" s="530">
        <v>958922</v>
      </c>
      <c r="G12" s="531">
        <v>752813</v>
      </c>
      <c r="H12" s="530">
        <v>571320</v>
      </c>
      <c r="I12" s="531">
        <v>1667615</v>
      </c>
      <c r="J12" s="530">
        <f t="shared" si="0"/>
        <v>7409084</v>
      </c>
    </row>
    <row r="13" spans="1:10">
      <c r="A13" s="532" t="s">
        <v>528</v>
      </c>
      <c r="B13" s="530">
        <v>114679</v>
      </c>
      <c r="C13" s="531">
        <v>318078</v>
      </c>
      <c r="D13" s="530">
        <v>119865</v>
      </c>
      <c r="E13" s="531">
        <v>171420</v>
      </c>
      <c r="F13" s="530">
        <v>175105</v>
      </c>
      <c r="G13" s="531">
        <v>191936</v>
      </c>
      <c r="H13" s="530">
        <v>60133</v>
      </c>
      <c r="I13" s="531">
        <v>629235</v>
      </c>
      <c r="J13" s="530">
        <f t="shared" si="0"/>
        <v>1780451</v>
      </c>
    </row>
    <row r="14" spans="1:10">
      <c r="A14" s="532" t="s">
        <v>529</v>
      </c>
      <c r="B14" s="530">
        <v>47000</v>
      </c>
      <c r="C14" s="531">
        <v>290033</v>
      </c>
      <c r="D14" s="530">
        <v>115110</v>
      </c>
      <c r="E14" s="531">
        <v>181500</v>
      </c>
      <c r="F14" s="530">
        <v>769486</v>
      </c>
      <c r="G14" s="531">
        <v>323964</v>
      </c>
      <c r="H14" s="530">
        <v>37700</v>
      </c>
      <c r="I14" s="531">
        <v>1842544</v>
      </c>
      <c r="J14" s="530">
        <f t="shared" si="0"/>
        <v>3607337</v>
      </c>
    </row>
    <row r="15" spans="1:10" ht="13.5" customHeight="1">
      <c r="A15" s="538" t="s">
        <v>2</v>
      </c>
      <c r="B15" s="539">
        <f>SUM(B5:B14)</f>
        <v>3072294</v>
      </c>
      <c r="C15" s="539">
        <f t="shared" ref="C15:J15" si="1">SUM(C5:C14)</f>
        <v>4796151</v>
      </c>
      <c r="D15" s="539">
        <f t="shared" si="1"/>
        <v>3243375</v>
      </c>
      <c r="E15" s="539">
        <f t="shared" si="1"/>
        <v>2887076</v>
      </c>
      <c r="F15" s="539">
        <f t="shared" si="1"/>
        <v>4932822</v>
      </c>
      <c r="G15" s="539">
        <f t="shared" si="1"/>
        <v>3065722</v>
      </c>
      <c r="H15" s="539">
        <f t="shared" si="1"/>
        <v>3313003</v>
      </c>
      <c r="I15" s="539">
        <f t="shared" si="1"/>
        <v>5625504</v>
      </c>
      <c r="J15" s="539">
        <f t="shared" si="1"/>
        <v>30935947</v>
      </c>
    </row>
    <row r="16" spans="1:10" ht="18" hidden="1" customHeight="1">
      <c r="A16" s="537" t="s">
        <v>531</v>
      </c>
    </row>
    <row r="17" spans="1:1" ht="26.25" customHeight="1"/>
    <row r="19" spans="1:1" ht="15" customHeight="1"/>
    <row r="20" spans="1:1">
      <c r="A20" s="85" t="s">
        <v>941</v>
      </c>
    </row>
    <row r="21" spans="1:1" ht="14.25" customHeight="1">
      <c r="A21" s="529" t="s">
        <v>531</v>
      </c>
    </row>
    <row r="22" spans="1:1" ht="15.75" customHeight="1"/>
    <row r="23" spans="1:1" ht="18.75" customHeight="1"/>
    <row r="31" spans="1:1" ht="13.5" customHeight="1"/>
    <row r="34" ht="12.75" customHeight="1"/>
    <row r="35" ht="27.75" customHeight="1"/>
  </sheetData>
  <mergeCells count="2">
    <mergeCell ref="A2:J2"/>
    <mergeCell ref="B3:J3"/>
  </mergeCells>
  <pageMargins left="1.5374015750000001" right="0.78740157480314998" top="1.5" bottom="0.484251969" header="0.41" footer="0"/>
  <pageSetup paperSize="9" scale="90" orientation="landscape" horizontalDpi="300" verticalDpi="300" r:id="rId1"/>
  <headerFooter alignWithMargins="0">
    <oddHeader>&amp;R&amp;G</oddHeader>
    <oddFooter>&amp;R20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1"/>
    </sheetView>
  </sheetViews>
  <sheetFormatPr baseColWidth="10" defaultColWidth="11.42578125" defaultRowHeight="12.75"/>
  <cols>
    <col min="1" max="1" width="24" style="125" customWidth="1"/>
    <col min="2" max="2" width="22.85546875" style="125" customWidth="1"/>
    <col min="3" max="3" width="21.140625" style="125" customWidth="1"/>
    <col min="4" max="255" width="11.42578125" style="125"/>
    <col min="256" max="256" width="6.5703125" style="125" customWidth="1"/>
    <col min="257" max="257" width="24" style="125" customWidth="1"/>
    <col min="258" max="258" width="22.85546875" style="125" customWidth="1"/>
    <col min="259" max="259" width="21.140625" style="125" customWidth="1"/>
    <col min="260" max="511" width="11.42578125" style="125"/>
    <col min="512" max="512" width="6.5703125" style="125" customWidth="1"/>
    <col min="513" max="513" width="24" style="125" customWidth="1"/>
    <col min="514" max="514" width="22.85546875" style="125" customWidth="1"/>
    <col min="515" max="515" width="21.140625" style="125" customWidth="1"/>
    <col min="516" max="767" width="11.42578125" style="125"/>
    <col min="768" max="768" width="6.5703125" style="125" customWidth="1"/>
    <col min="769" max="769" width="24" style="125" customWidth="1"/>
    <col min="770" max="770" width="22.85546875" style="125" customWidth="1"/>
    <col min="771" max="771" width="21.140625" style="125" customWidth="1"/>
    <col min="772" max="1023" width="11.42578125" style="125"/>
    <col min="1024" max="1024" width="6.5703125" style="125" customWidth="1"/>
    <col min="1025" max="1025" width="24" style="125" customWidth="1"/>
    <col min="1026" max="1026" width="22.85546875" style="125" customWidth="1"/>
    <col min="1027" max="1027" width="21.140625" style="125" customWidth="1"/>
    <col min="1028" max="1279" width="11.42578125" style="125"/>
    <col min="1280" max="1280" width="6.5703125" style="125" customWidth="1"/>
    <col min="1281" max="1281" width="24" style="125" customWidth="1"/>
    <col min="1282" max="1282" width="22.85546875" style="125" customWidth="1"/>
    <col min="1283" max="1283" width="21.140625" style="125" customWidth="1"/>
    <col min="1284" max="1535" width="11.42578125" style="125"/>
    <col min="1536" max="1536" width="6.5703125" style="125" customWidth="1"/>
    <col min="1537" max="1537" width="24" style="125" customWidth="1"/>
    <col min="1538" max="1538" width="22.85546875" style="125" customWidth="1"/>
    <col min="1539" max="1539" width="21.140625" style="125" customWidth="1"/>
    <col min="1540" max="1791" width="11.42578125" style="125"/>
    <col min="1792" max="1792" width="6.5703125" style="125" customWidth="1"/>
    <col min="1793" max="1793" width="24" style="125" customWidth="1"/>
    <col min="1794" max="1794" width="22.85546875" style="125" customWidth="1"/>
    <col min="1795" max="1795" width="21.140625" style="125" customWidth="1"/>
    <col min="1796" max="2047" width="11.42578125" style="125"/>
    <col min="2048" max="2048" width="6.5703125" style="125" customWidth="1"/>
    <col min="2049" max="2049" width="24" style="125" customWidth="1"/>
    <col min="2050" max="2050" width="22.85546875" style="125" customWidth="1"/>
    <col min="2051" max="2051" width="21.140625" style="125" customWidth="1"/>
    <col min="2052" max="2303" width="11.42578125" style="125"/>
    <col min="2304" max="2304" width="6.5703125" style="125" customWidth="1"/>
    <col min="2305" max="2305" width="24" style="125" customWidth="1"/>
    <col min="2306" max="2306" width="22.85546875" style="125" customWidth="1"/>
    <col min="2307" max="2307" width="21.140625" style="125" customWidth="1"/>
    <col min="2308" max="2559" width="11.42578125" style="125"/>
    <col min="2560" max="2560" width="6.5703125" style="125" customWidth="1"/>
    <col min="2561" max="2561" width="24" style="125" customWidth="1"/>
    <col min="2562" max="2562" width="22.85546875" style="125" customWidth="1"/>
    <col min="2563" max="2563" width="21.140625" style="125" customWidth="1"/>
    <col min="2564" max="2815" width="11.42578125" style="125"/>
    <col min="2816" max="2816" width="6.5703125" style="125" customWidth="1"/>
    <col min="2817" max="2817" width="24" style="125" customWidth="1"/>
    <col min="2818" max="2818" width="22.85546875" style="125" customWidth="1"/>
    <col min="2819" max="2819" width="21.140625" style="125" customWidth="1"/>
    <col min="2820" max="3071" width="11.42578125" style="125"/>
    <col min="3072" max="3072" width="6.5703125" style="125" customWidth="1"/>
    <col min="3073" max="3073" width="24" style="125" customWidth="1"/>
    <col min="3074" max="3074" width="22.85546875" style="125" customWidth="1"/>
    <col min="3075" max="3075" width="21.140625" style="125" customWidth="1"/>
    <col min="3076" max="3327" width="11.42578125" style="125"/>
    <col min="3328" max="3328" width="6.5703125" style="125" customWidth="1"/>
    <col min="3329" max="3329" width="24" style="125" customWidth="1"/>
    <col min="3330" max="3330" width="22.85546875" style="125" customWidth="1"/>
    <col min="3331" max="3331" width="21.140625" style="125" customWidth="1"/>
    <col min="3332" max="3583" width="11.42578125" style="125"/>
    <col min="3584" max="3584" width="6.5703125" style="125" customWidth="1"/>
    <col min="3585" max="3585" width="24" style="125" customWidth="1"/>
    <col min="3586" max="3586" width="22.85546875" style="125" customWidth="1"/>
    <col min="3587" max="3587" width="21.140625" style="125" customWidth="1"/>
    <col min="3588" max="3839" width="11.42578125" style="125"/>
    <col min="3840" max="3840" width="6.5703125" style="125" customWidth="1"/>
    <col min="3841" max="3841" width="24" style="125" customWidth="1"/>
    <col min="3842" max="3842" width="22.85546875" style="125" customWidth="1"/>
    <col min="3843" max="3843" width="21.140625" style="125" customWidth="1"/>
    <col min="3844" max="4095" width="11.42578125" style="125"/>
    <col min="4096" max="4096" width="6.5703125" style="125" customWidth="1"/>
    <col min="4097" max="4097" width="24" style="125" customWidth="1"/>
    <col min="4098" max="4098" width="22.85546875" style="125" customWidth="1"/>
    <col min="4099" max="4099" width="21.140625" style="125" customWidth="1"/>
    <col min="4100" max="4351" width="11.42578125" style="125"/>
    <col min="4352" max="4352" width="6.5703125" style="125" customWidth="1"/>
    <col min="4353" max="4353" width="24" style="125" customWidth="1"/>
    <col min="4354" max="4354" width="22.85546875" style="125" customWidth="1"/>
    <col min="4355" max="4355" width="21.140625" style="125" customWidth="1"/>
    <col min="4356" max="4607" width="11.42578125" style="125"/>
    <col min="4608" max="4608" width="6.5703125" style="125" customWidth="1"/>
    <col min="4609" max="4609" width="24" style="125" customWidth="1"/>
    <col min="4610" max="4610" width="22.85546875" style="125" customWidth="1"/>
    <col min="4611" max="4611" width="21.140625" style="125" customWidth="1"/>
    <col min="4612" max="4863" width="11.42578125" style="125"/>
    <col min="4864" max="4864" width="6.5703125" style="125" customWidth="1"/>
    <col min="4865" max="4865" width="24" style="125" customWidth="1"/>
    <col min="4866" max="4866" width="22.85546875" style="125" customWidth="1"/>
    <col min="4867" max="4867" width="21.140625" style="125" customWidth="1"/>
    <col min="4868" max="5119" width="11.42578125" style="125"/>
    <col min="5120" max="5120" width="6.5703125" style="125" customWidth="1"/>
    <col min="5121" max="5121" width="24" style="125" customWidth="1"/>
    <col min="5122" max="5122" width="22.85546875" style="125" customWidth="1"/>
    <col min="5123" max="5123" width="21.140625" style="125" customWidth="1"/>
    <col min="5124" max="5375" width="11.42578125" style="125"/>
    <col min="5376" max="5376" width="6.5703125" style="125" customWidth="1"/>
    <col min="5377" max="5377" width="24" style="125" customWidth="1"/>
    <col min="5378" max="5378" width="22.85546875" style="125" customWidth="1"/>
    <col min="5379" max="5379" width="21.140625" style="125" customWidth="1"/>
    <col min="5380" max="5631" width="11.42578125" style="125"/>
    <col min="5632" max="5632" width="6.5703125" style="125" customWidth="1"/>
    <col min="5633" max="5633" width="24" style="125" customWidth="1"/>
    <col min="5634" max="5634" width="22.85546875" style="125" customWidth="1"/>
    <col min="5635" max="5635" width="21.140625" style="125" customWidth="1"/>
    <col min="5636" max="5887" width="11.42578125" style="125"/>
    <col min="5888" max="5888" width="6.5703125" style="125" customWidth="1"/>
    <col min="5889" max="5889" width="24" style="125" customWidth="1"/>
    <col min="5890" max="5890" width="22.85546875" style="125" customWidth="1"/>
    <col min="5891" max="5891" width="21.140625" style="125" customWidth="1"/>
    <col min="5892" max="6143" width="11.42578125" style="125"/>
    <col min="6144" max="6144" width="6.5703125" style="125" customWidth="1"/>
    <col min="6145" max="6145" width="24" style="125" customWidth="1"/>
    <col min="6146" max="6146" width="22.85546875" style="125" customWidth="1"/>
    <col min="6147" max="6147" width="21.140625" style="125" customWidth="1"/>
    <col min="6148" max="6399" width="11.42578125" style="125"/>
    <col min="6400" max="6400" width="6.5703125" style="125" customWidth="1"/>
    <col min="6401" max="6401" width="24" style="125" customWidth="1"/>
    <col min="6402" max="6402" width="22.85546875" style="125" customWidth="1"/>
    <col min="6403" max="6403" width="21.140625" style="125" customWidth="1"/>
    <col min="6404" max="6655" width="11.42578125" style="125"/>
    <col min="6656" max="6656" width="6.5703125" style="125" customWidth="1"/>
    <col min="6657" max="6657" width="24" style="125" customWidth="1"/>
    <col min="6658" max="6658" width="22.85546875" style="125" customWidth="1"/>
    <col min="6659" max="6659" width="21.140625" style="125" customWidth="1"/>
    <col min="6660" max="6911" width="11.42578125" style="125"/>
    <col min="6912" max="6912" width="6.5703125" style="125" customWidth="1"/>
    <col min="6913" max="6913" width="24" style="125" customWidth="1"/>
    <col min="6914" max="6914" width="22.85546875" style="125" customWidth="1"/>
    <col min="6915" max="6915" width="21.140625" style="125" customWidth="1"/>
    <col min="6916" max="7167" width="11.42578125" style="125"/>
    <col min="7168" max="7168" width="6.5703125" style="125" customWidth="1"/>
    <col min="7169" max="7169" width="24" style="125" customWidth="1"/>
    <col min="7170" max="7170" width="22.85546875" style="125" customWidth="1"/>
    <col min="7171" max="7171" width="21.140625" style="125" customWidth="1"/>
    <col min="7172" max="7423" width="11.42578125" style="125"/>
    <col min="7424" max="7424" width="6.5703125" style="125" customWidth="1"/>
    <col min="7425" max="7425" width="24" style="125" customWidth="1"/>
    <col min="7426" max="7426" width="22.85546875" style="125" customWidth="1"/>
    <col min="7427" max="7427" width="21.140625" style="125" customWidth="1"/>
    <col min="7428" max="7679" width="11.42578125" style="125"/>
    <col min="7680" max="7680" width="6.5703125" style="125" customWidth="1"/>
    <col min="7681" max="7681" width="24" style="125" customWidth="1"/>
    <col min="7682" max="7682" width="22.85546875" style="125" customWidth="1"/>
    <col min="7683" max="7683" width="21.140625" style="125" customWidth="1"/>
    <col min="7684" max="7935" width="11.42578125" style="125"/>
    <col min="7936" max="7936" width="6.5703125" style="125" customWidth="1"/>
    <col min="7937" max="7937" width="24" style="125" customWidth="1"/>
    <col min="7938" max="7938" width="22.85546875" style="125" customWidth="1"/>
    <col min="7939" max="7939" width="21.140625" style="125" customWidth="1"/>
    <col min="7940" max="8191" width="11.42578125" style="125"/>
    <col min="8192" max="8192" width="6.5703125" style="125" customWidth="1"/>
    <col min="8193" max="8193" width="24" style="125" customWidth="1"/>
    <col min="8194" max="8194" width="22.85546875" style="125" customWidth="1"/>
    <col min="8195" max="8195" width="21.140625" style="125" customWidth="1"/>
    <col min="8196" max="8447" width="11.42578125" style="125"/>
    <col min="8448" max="8448" width="6.5703125" style="125" customWidth="1"/>
    <col min="8449" max="8449" width="24" style="125" customWidth="1"/>
    <col min="8450" max="8450" width="22.85546875" style="125" customWidth="1"/>
    <col min="8451" max="8451" width="21.140625" style="125" customWidth="1"/>
    <col min="8452" max="8703" width="11.42578125" style="125"/>
    <col min="8704" max="8704" width="6.5703125" style="125" customWidth="1"/>
    <col min="8705" max="8705" width="24" style="125" customWidth="1"/>
    <col min="8706" max="8706" width="22.85546875" style="125" customWidth="1"/>
    <col min="8707" max="8707" width="21.140625" style="125" customWidth="1"/>
    <col min="8708" max="8959" width="11.42578125" style="125"/>
    <col min="8960" max="8960" width="6.5703125" style="125" customWidth="1"/>
    <col min="8961" max="8961" width="24" style="125" customWidth="1"/>
    <col min="8962" max="8962" width="22.85546875" style="125" customWidth="1"/>
    <col min="8963" max="8963" width="21.140625" style="125" customWidth="1"/>
    <col min="8964" max="9215" width="11.42578125" style="125"/>
    <col min="9216" max="9216" width="6.5703125" style="125" customWidth="1"/>
    <col min="9217" max="9217" width="24" style="125" customWidth="1"/>
    <col min="9218" max="9218" width="22.85546875" style="125" customWidth="1"/>
    <col min="9219" max="9219" width="21.140625" style="125" customWidth="1"/>
    <col min="9220" max="9471" width="11.42578125" style="125"/>
    <col min="9472" max="9472" width="6.5703125" style="125" customWidth="1"/>
    <col min="9473" max="9473" width="24" style="125" customWidth="1"/>
    <col min="9474" max="9474" width="22.85546875" style="125" customWidth="1"/>
    <col min="9475" max="9475" width="21.140625" style="125" customWidth="1"/>
    <col min="9476" max="9727" width="11.42578125" style="125"/>
    <col min="9728" max="9728" width="6.5703125" style="125" customWidth="1"/>
    <col min="9729" max="9729" width="24" style="125" customWidth="1"/>
    <col min="9730" max="9730" width="22.85546875" style="125" customWidth="1"/>
    <col min="9731" max="9731" width="21.140625" style="125" customWidth="1"/>
    <col min="9732" max="9983" width="11.42578125" style="125"/>
    <col min="9984" max="9984" width="6.5703125" style="125" customWidth="1"/>
    <col min="9985" max="9985" width="24" style="125" customWidth="1"/>
    <col min="9986" max="9986" width="22.85546875" style="125" customWidth="1"/>
    <col min="9987" max="9987" width="21.140625" style="125" customWidth="1"/>
    <col min="9988" max="10239" width="11.42578125" style="125"/>
    <col min="10240" max="10240" width="6.5703125" style="125" customWidth="1"/>
    <col min="10241" max="10241" width="24" style="125" customWidth="1"/>
    <col min="10242" max="10242" width="22.85546875" style="125" customWidth="1"/>
    <col min="10243" max="10243" width="21.140625" style="125" customWidth="1"/>
    <col min="10244" max="10495" width="11.42578125" style="125"/>
    <col min="10496" max="10496" width="6.5703125" style="125" customWidth="1"/>
    <col min="10497" max="10497" width="24" style="125" customWidth="1"/>
    <col min="10498" max="10498" width="22.85546875" style="125" customWidth="1"/>
    <col min="10499" max="10499" width="21.140625" style="125" customWidth="1"/>
    <col min="10500" max="10751" width="11.42578125" style="125"/>
    <col min="10752" max="10752" width="6.5703125" style="125" customWidth="1"/>
    <col min="10753" max="10753" width="24" style="125" customWidth="1"/>
    <col min="10754" max="10754" width="22.85546875" style="125" customWidth="1"/>
    <col min="10755" max="10755" width="21.140625" style="125" customWidth="1"/>
    <col min="10756" max="11007" width="11.42578125" style="125"/>
    <col min="11008" max="11008" width="6.5703125" style="125" customWidth="1"/>
    <col min="11009" max="11009" width="24" style="125" customWidth="1"/>
    <col min="11010" max="11010" width="22.85546875" style="125" customWidth="1"/>
    <col min="11011" max="11011" width="21.140625" style="125" customWidth="1"/>
    <col min="11012" max="11263" width="11.42578125" style="125"/>
    <col min="11264" max="11264" width="6.5703125" style="125" customWidth="1"/>
    <col min="11265" max="11265" width="24" style="125" customWidth="1"/>
    <col min="11266" max="11266" width="22.85546875" style="125" customWidth="1"/>
    <col min="11267" max="11267" width="21.140625" style="125" customWidth="1"/>
    <col min="11268" max="11519" width="11.42578125" style="125"/>
    <col min="11520" max="11520" width="6.5703125" style="125" customWidth="1"/>
    <col min="11521" max="11521" width="24" style="125" customWidth="1"/>
    <col min="11522" max="11522" width="22.85546875" style="125" customWidth="1"/>
    <col min="11523" max="11523" width="21.140625" style="125" customWidth="1"/>
    <col min="11524" max="11775" width="11.42578125" style="125"/>
    <col min="11776" max="11776" width="6.5703125" style="125" customWidth="1"/>
    <col min="11777" max="11777" width="24" style="125" customWidth="1"/>
    <col min="11778" max="11778" width="22.85546875" style="125" customWidth="1"/>
    <col min="11779" max="11779" width="21.140625" style="125" customWidth="1"/>
    <col min="11780" max="12031" width="11.42578125" style="125"/>
    <col min="12032" max="12032" width="6.5703125" style="125" customWidth="1"/>
    <col min="12033" max="12033" width="24" style="125" customWidth="1"/>
    <col min="12034" max="12034" width="22.85546875" style="125" customWidth="1"/>
    <col min="12035" max="12035" width="21.140625" style="125" customWidth="1"/>
    <col min="12036" max="12287" width="11.42578125" style="125"/>
    <col min="12288" max="12288" width="6.5703125" style="125" customWidth="1"/>
    <col min="12289" max="12289" width="24" style="125" customWidth="1"/>
    <col min="12290" max="12290" width="22.85546875" style="125" customWidth="1"/>
    <col min="12291" max="12291" width="21.140625" style="125" customWidth="1"/>
    <col min="12292" max="12543" width="11.42578125" style="125"/>
    <col min="12544" max="12544" width="6.5703125" style="125" customWidth="1"/>
    <col min="12545" max="12545" width="24" style="125" customWidth="1"/>
    <col min="12546" max="12546" width="22.85546875" style="125" customWidth="1"/>
    <col min="12547" max="12547" width="21.140625" style="125" customWidth="1"/>
    <col min="12548" max="12799" width="11.42578125" style="125"/>
    <col min="12800" max="12800" width="6.5703125" style="125" customWidth="1"/>
    <col min="12801" max="12801" width="24" style="125" customWidth="1"/>
    <col min="12802" max="12802" width="22.85546875" style="125" customWidth="1"/>
    <col min="12803" max="12803" width="21.140625" style="125" customWidth="1"/>
    <col min="12804" max="13055" width="11.42578125" style="125"/>
    <col min="13056" max="13056" width="6.5703125" style="125" customWidth="1"/>
    <col min="13057" max="13057" width="24" style="125" customWidth="1"/>
    <col min="13058" max="13058" width="22.85546875" style="125" customWidth="1"/>
    <col min="13059" max="13059" width="21.140625" style="125" customWidth="1"/>
    <col min="13060" max="13311" width="11.42578125" style="125"/>
    <col min="13312" max="13312" width="6.5703125" style="125" customWidth="1"/>
    <col min="13313" max="13313" width="24" style="125" customWidth="1"/>
    <col min="13314" max="13314" width="22.85546875" style="125" customWidth="1"/>
    <col min="13315" max="13315" width="21.140625" style="125" customWidth="1"/>
    <col min="13316" max="13567" width="11.42578125" style="125"/>
    <col min="13568" max="13568" width="6.5703125" style="125" customWidth="1"/>
    <col min="13569" max="13569" width="24" style="125" customWidth="1"/>
    <col min="13570" max="13570" width="22.85546875" style="125" customWidth="1"/>
    <col min="13571" max="13571" width="21.140625" style="125" customWidth="1"/>
    <col min="13572" max="13823" width="11.42578125" style="125"/>
    <col min="13824" max="13824" width="6.5703125" style="125" customWidth="1"/>
    <col min="13825" max="13825" width="24" style="125" customWidth="1"/>
    <col min="13826" max="13826" width="22.85546875" style="125" customWidth="1"/>
    <col min="13827" max="13827" width="21.140625" style="125" customWidth="1"/>
    <col min="13828" max="14079" width="11.42578125" style="125"/>
    <col min="14080" max="14080" width="6.5703125" style="125" customWidth="1"/>
    <col min="14081" max="14081" width="24" style="125" customWidth="1"/>
    <col min="14082" max="14082" width="22.85546875" style="125" customWidth="1"/>
    <col min="14083" max="14083" width="21.140625" style="125" customWidth="1"/>
    <col min="14084" max="14335" width="11.42578125" style="125"/>
    <col min="14336" max="14336" width="6.5703125" style="125" customWidth="1"/>
    <col min="14337" max="14337" width="24" style="125" customWidth="1"/>
    <col min="14338" max="14338" width="22.85546875" style="125" customWidth="1"/>
    <col min="14339" max="14339" width="21.140625" style="125" customWidth="1"/>
    <col min="14340" max="14591" width="11.42578125" style="125"/>
    <col min="14592" max="14592" width="6.5703125" style="125" customWidth="1"/>
    <col min="14593" max="14593" width="24" style="125" customWidth="1"/>
    <col min="14594" max="14594" width="22.85546875" style="125" customWidth="1"/>
    <col min="14595" max="14595" width="21.140625" style="125" customWidth="1"/>
    <col min="14596" max="14847" width="11.42578125" style="125"/>
    <col min="14848" max="14848" width="6.5703125" style="125" customWidth="1"/>
    <col min="14849" max="14849" width="24" style="125" customWidth="1"/>
    <col min="14850" max="14850" width="22.85546875" style="125" customWidth="1"/>
    <col min="14851" max="14851" width="21.140625" style="125" customWidth="1"/>
    <col min="14852" max="15103" width="11.42578125" style="125"/>
    <col min="15104" max="15104" width="6.5703125" style="125" customWidth="1"/>
    <col min="15105" max="15105" width="24" style="125" customWidth="1"/>
    <col min="15106" max="15106" width="22.85546875" style="125" customWidth="1"/>
    <col min="15107" max="15107" width="21.140625" style="125" customWidth="1"/>
    <col min="15108" max="15359" width="11.42578125" style="125"/>
    <col min="15360" max="15360" width="6.5703125" style="125" customWidth="1"/>
    <col min="15361" max="15361" width="24" style="125" customWidth="1"/>
    <col min="15362" max="15362" width="22.85546875" style="125" customWidth="1"/>
    <col min="15363" max="15363" width="21.140625" style="125" customWidth="1"/>
    <col min="15364" max="15615" width="11.42578125" style="125"/>
    <col min="15616" max="15616" width="6.5703125" style="125" customWidth="1"/>
    <col min="15617" max="15617" width="24" style="125" customWidth="1"/>
    <col min="15618" max="15618" width="22.85546875" style="125" customWidth="1"/>
    <col min="15619" max="15619" width="21.140625" style="125" customWidth="1"/>
    <col min="15620" max="15871" width="11.42578125" style="125"/>
    <col min="15872" max="15872" width="6.5703125" style="125" customWidth="1"/>
    <col min="15873" max="15873" width="24" style="125" customWidth="1"/>
    <col min="15874" max="15874" width="22.85546875" style="125" customWidth="1"/>
    <col min="15875" max="15875" width="21.140625" style="125" customWidth="1"/>
    <col min="15876" max="16127" width="11.42578125" style="125"/>
    <col min="16128" max="16128" width="6.5703125" style="125" customWidth="1"/>
    <col min="16129" max="16129" width="24" style="125" customWidth="1"/>
    <col min="16130" max="16130" width="22.85546875" style="125" customWidth="1"/>
    <col min="16131" max="16131" width="21.140625" style="125" customWidth="1"/>
    <col min="16132" max="16384" width="11.42578125" style="125"/>
  </cols>
  <sheetData>
    <row r="1" spans="1:3" ht="23.25" customHeight="1">
      <c r="A1" s="629" t="s">
        <v>533</v>
      </c>
      <c r="B1" s="629"/>
      <c r="C1" s="629"/>
    </row>
    <row r="2" spans="1:3" ht="18.75" hidden="1" customHeight="1" thickBot="1">
      <c r="A2" s="126" t="s">
        <v>515</v>
      </c>
    </row>
    <row r="3" spans="1:3" ht="18.75" customHeight="1">
      <c r="A3" s="524" t="s">
        <v>518</v>
      </c>
      <c r="B3" s="524" t="s">
        <v>517</v>
      </c>
      <c r="C3" s="524" t="s">
        <v>516</v>
      </c>
    </row>
    <row r="4" spans="1:3" ht="15" customHeight="1">
      <c r="A4" s="127" t="s">
        <v>534</v>
      </c>
      <c r="B4" s="128">
        <v>983</v>
      </c>
      <c r="C4" s="127"/>
    </row>
    <row r="5" spans="1:3">
      <c r="A5" s="129" t="s">
        <v>520</v>
      </c>
      <c r="B5" s="128">
        <v>17154</v>
      </c>
      <c r="C5" s="128">
        <v>61532</v>
      </c>
    </row>
    <row r="6" spans="1:3">
      <c r="A6" s="127" t="s">
        <v>521</v>
      </c>
      <c r="B6" s="128">
        <v>24953</v>
      </c>
      <c r="C6" s="128">
        <v>213868</v>
      </c>
    </row>
    <row r="7" spans="1:3">
      <c r="A7" s="130" t="s">
        <v>522</v>
      </c>
      <c r="B7" s="128">
        <v>38721</v>
      </c>
      <c r="C7" s="128">
        <v>639789</v>
      </c>
    </row>
    <row r="8" spans="1:3">
      <c r="A8" s="127" t="s">
        <v>523</v>
      </c>
      <c r="B8" s="128">
        <v>75471</v>
      </c>
      <c r="C8" s="128">
        <v>2725063</v>
      </c>
    </row>
    <row r="9" spans="1:3">
      <c r="A9" s="127" t="s">
        <v>524</v>
      </c>
      <c r="B9" s="128">
        <v>40868</v>
      </c>
      <c r="C9" s="128">
        <v>3027412</v>
      </c>
    </row>
    <row r="10" spans="1:3">
      <c r="A10" s="127" t="s">
        <v>525</v>
      </c>
      <c r="B10" s="128">
        <v>37001</v>
      </c>
      <c r="C10" s="128">
        <v>8043373</v>
      </c>
    </row>
    <row r="11" spans="1:3">
      <c r="A11" s="127" t="s">
        <v>526</v>
      </c>
      <c r="B11" s="128">
        <v>4750</v>
      </c>
      <c r="C11" s="128">
        <v>3428038</v>
      </c>
    </row>
    <row r="12" spans="1:3">
      <c r="A12" s="127" t="s">
        <v>527</v>
      </c>
      <c r="B12" s="128">
        <v>3653</v>
      </c>
      <c r="C12" s="128">
        <v>7409084</v>
      </c>
    </row>
    <row r="13" spans="1:3">
      <c r="A13" s="127" t="s">
        <v>528</v>
      </c>
      <c r="B13" s="128">
        <v>256</v>
      </c>
      <c r="C13" s="128">
        <v>1780451</v>
      </c>
    </row>
    <row r="14" spans="1:3">
      <c r="A14" s="127" t="s">
        <v>529</v>
      </c>
      <c r="B14" s="128">
        <v>129</v>
      </c>
      <c r="C14" s="128">
        <v>3607337</v>
      </c>
    </row>
    <row r="15" spans="1:3">
      <c r="A15" s="540" t="s">
        <v>259</v>
      </c>
      <c r="B15" s="131">
        <f ca="1">SUM(B4:B15)</f>
        <v>243939</v>
      </c>
      <c r="C15" s="131">
        <f ca="1">SUM(C5:C15)</f>
        <v>30935947</v>
      </c>
    </row>
    <row r="16" spans="1:3" ht="17.25" customHeight="1">
      <c r="A16" s="630"/>
      <c r="B16" s="630"/>
      <c r="C16" s="630"/>
    </row>
    <row r="17" spans="1:1" ht="16.5" customHeight="1"/>
    <row r="18" spans="1:1" ht="18" hidden="1" customHeight="1"/>
    <row r="19" spans="1:1" ht="26.25" customHeight="1">
      <c r="A19" s="85" t="s">
        <v>941</v>
      </c>
    </row>
    <row r="20" spans="1:1" ht="15">
      <c r="A20" s="529" t="s">
        <v>531</v>
      </c>
    </row>
    <row r="21" spans="1:1" ht="15" customHeight="1"/>
    <row r="23" spans="1:1" ht="28.5" customHeight="1"/>
    <row r="24" spans="1:1" ht="15.75" customHeight="1"/>
    <row r="25" spans="1:1" ht="18.75" customHeight="1"/>
    <row r="33" ht="13.5" customHeight="1"/>
    <row r="36" ht="12.75" customHeight="1"/>
    <row r="37" ht="27.75" customHeight="1"/>
  </sheetData>
  <mergeCells count="2">
    <mergeCell ref="A1:C1"/>
    <mergeCell ref="A16:C16"/>
  </mergeCells>
  <pageMargins left="1.5374015750000001" right="0.78740157480314998" top="1.5" bottom="0.484251969" header="0.41" footer="0"/>
  <pageSetup paperSize="9" scale="90" orientation="landscape" horizontalDpi="300" verticalDpi="300" r:id="rId1"/>
  <headerFooter alignWithMargins="0">
    <oddHeader>&amp;R&amp;G</oddHeader>
    <oddFooter>&amp;R21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zoomScale="57" zoomScaleNormal="57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A13" sqref="A13"/>
    </sheetView>
  </sheetViews>
  <sheetFormatPr baseColWidth="10" defaultRowHeight="15.75"/>
  <cols>
    <col min="1" max="1" width="59.140625" style="11" customWidth="1"/>
    <col min="2" max="16384" width="11.42578125" style="8"/>
  </cols>
  <sheetData>
    <row r="1" spans="1:23" s="11" customFormat="1">
      <c r="A1" s="559" t="s">
        <v>80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23" s="11" customFormat="1">
      <c r="A2" s="17"/>
      <c r="B2" s="17">
        <v>1990</v>
      </c>
      <c r="C2" s="17">
        <v>1991</v>
      </c>
      <c r="D2" s="17">
        <v>1992</v>
      </c>
      <c r="E2" s="17">
        <v>1993</v>
      </c>
      <c r="F2" s="17">
        <v>1994</v>
      </c>
      <c r="G2" s="17">
        <v>1995</v>
      </c>
      <c r="H2" s="17">
        <v>1996</v>
      </c>
      <c r="I2" s="17">
        <v>1997</v>
      </c>
      <c r="J2" s="17">
        <v>1998</v>
      </c>
      <c r="K2" s="17">
        <v>1999</v>
      </c>
      <c r="L2" s="17">
        <v>2000</v>
      </c>
      <c r="M2" s="17">
        <v>2001</v>
      </c>
      <c r="N2" s="17">
        <v>2002</v>
      </c>
      <c r="O2" s="17">
        <v>2003</v>
      </c>
      <c r="P2" s="17">
        <v>2004</v>
      </c>
      <c r="Q2" s="17">
        <v>2005</v>
      </c>
      <c r="R2" s="17">
        <v>2006</v>
      </c>
      <c r="S2" s="17">
        <v>2007</v>
      </c>
      <c r="T2" s="23" t="s">
        <v>248</v>
      </c>
    </row>
    <row r="3" spans="1:23" s="11" customForma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79"/>
      <c r="V3" s="20"/>
      <c r="W3" s="20"/>
    </row>
    <row r="4" spans="1:23">
      <c r="A4" s="20" t="s">
        <v>84</v>
      </c>
      <c r="B4" s="80" t="s">
        <v>139</v>
      </c>
      <c r="C4" s="81">
        <v>6968</v>
      </c>
      <c r="D4" s="81">
        <v>7129</v>
      </c>
      <c r="E4" s="81">
        <v>7293</v>
      </c>
      <c r="F4" s="81">
        <v>7425</v>
      </c>
      <c r="G4" s="81">
        <v>7558</v>
      </c>
      <c r="H4" s="81">
        <v>7694</v>
      </c>
      <c r="I4" s="81">
        <v>7832</v>
      </c>
      <c r="J4" s="81">
        <v>7973</v>
      </c>
      <c r="K4" s="81">
        <v>8117</v>
      </c>
      <c r="L4" s="81">
        <v>8263</v>
      </c>
      <c r="M4" s="81">
        <v>8411</v>
      </c>
      <c r="N4" s="81">
        <v>8563</v>
      </c>
      <c r="O4" s="81">
        <v>8717</v>
      </c>
      <c r="P4" s="81">
        <v>8873</v>
      </c>
      <c r="Q4" s="81">
        <v>9033</v>
      </c>
      <c r="R4" s="81">
        <v>9195</v>
      </c>
      <c r="S4" s="81">
        <v>9361</v>
      </c>
      <c r="T4" s="81">
        <v>9529</v>
      </c>
      <c r="U4" s="15"/>
      <c r="V4" s="15"/>
      <c r="W4" s="15"/>
    </row>
    <row r="5" spans="1:23">
      <c r="A5" s="20" t="s">
        <v>89</v>
      </c>
      <c r="B5" s="80" t="s">
        <v>139</v>
      </c>
      <c r="C5" s="80" t="s">
        <v>139</v>
      </c>
      <c r="D5" s="81">
        <v>2.2999999999999998</v>
      </c>
      <c r="E5" s="81">
        <v>2.2999999999999998</v>
      </c>
      <c r="F5" s="81">
        <v>1.8</v>
      </c>
      <c r="G5" s="81">
        <v>1.8</v>
      </c>
      <c r="H5" s="81">
        <v>1.8</v>
      </c>
      <c r="I5" s="81">
        <v>1.8</v>
      </c>
      <c r="J5" s="81">
        <v>1.8</v>
      </c>
      <c r="K5" s="81">
        <v>1.8</v>
      </c>
      <c r="L5" s="81">
        <v>1.8</v>
      </c>
      <c r="M5" s="81">
        <v>1.8</v>
      </c>
      <c r="N5" s="81">
        <v>1.8</v>
      </c>
      <c r="O5" s="81">
        <v>1.8</v>
      </c>
      <c r="P5" s="81">
        <v>1.8</v>
      </c>
      <c r="Q5" s="81">
        <v>1.8</v>
      </c>
      <c r="R5" s="81">
        <v>1.8</v>
      </c>
      <c r="S5" s="81">
        <v>1.8</v>
      </c>
      <c r="T5" s="81">
        <v>1.8</v>
      </c>
      <c r="U5" s="15"/>
      <c r="V5" s="15"/>
      <c r="W5" s="15"/>
    </row>
    <row r="6" spans="1:23">
      <c r="A6" s="20" t="s">
        <v>85</v>
      </c>
      <c r="B6" s="81">
        <v>7294.8119999999999</v>
      </c>
      <c r="C6" s="81">
        <v>7436.1750000000002</v>
      </c>
      <c r="D6" s="81">
        <v>7579.0320000000002</v>
      </c>
      <c r="E6" s="81">
        <v>7723.11</v>
      </c>
      <c r="F6" s="81">
        <v>7868.0039999999999</v>
      </c>
      <c r="G6" s="81">
        <v>8013.3829999999998</v>
      </c>
      <c r="H6" s="81">
        <v>8159.165</v>
      </c>
      <c r="I6" s="81">
        <v>8305.3250000000007</v>
      </c>
      <c r="J6" s="81">
        <v>8451.6589999999997</v>
      </c>
      <c r="K6" s="81">
        <v>8597.9359999999997</v>
      </c>
      <c r="L6" s="81">
        <v>8743.9830000000002</v>
      </c>
      <c r="M6" s="81">
        <v>8889.6270000000004</v>
      </c>
      <c r="N6" s="81">
        <v>9034.8369999999995</v>
      </c>
      <c r="O6" s="81">
        <v>9179.7579999999998</v>
      </c>
      <c r="P6" s="81">
        <v>9324.6329999999998</v>
      </c>
      <c r="Q6" s="80" t="s">
        <v>139</v>
      </c>
      <c r="R6" s="80" t="s">
        <v>139</v>
      </c>
      <c r="S6" s="80" t="s">
        <v>139</v>
      </c>
      <c r="T6" s="80" t="s">
        <v>139</v>
      </c>
      <c r="U6" s="82"/>
      <c r="V6" s="15"/>
      <c r="W6" s="15"/>
    </row>
    <row r="7" spans="1:23">
      <c r="A7" s="20" t="s">
        <v>86</v>
      </c>
      <c r="B7" s="81">
        <v>1.9</v>
      </c>
      <c r="C7" s="81">
        <v>1.9</v>
      </c>
      <c r="D7" s="81">
        <v>1.9</v>
      </c>
      <c r="E7" s="81">
        <v>1.9</v>
      </c>
      <c r="F7" s="81">
        <v>1.9</v>
      </c>
      <c r="G7" s="81">
        <v>1.8</v>
      </c>
      <c r="H7" s="81">
        <v>1.8</v>
      </c>
      <c r="I7" s="81">
        <v>1.8</v>
      </c>
      <c r="J7" s="81">
        <v>1.7</v>
      </c>
      <c r="K7" s="81">
        <v>1.7</v>
      </c>
      <c r="L7" s="81">
        <v>1.7</v>
      </c>
      <c r="M7" s="81">
        <v>1.7</v>
      </c>
      <c r="N7" s="81">
        <v>1.6</v>
      </c>
      <c r="O7" s="81">
        <v>1.6</v>
      </c>
      <c r="P7" s="81">
        <v>1.6</v>
      </c>
      <c r="Q7" s="81">
        <v>1.5</v>
      </c>
      <c r="R7" s="81">
        <v>1.5</v>
      </c>
      <c r="S7" s="81">
        <v>1.1000000000000001</v>
      </c>
      <c r="T7" s="80" t="s">
        <v>139</v>
      </c>
      <c r="U7" s="15"/>
      <c r="V7" s="15"/>
      <c r="W7" s="15"/>
    </row>
    <row r="8" spans="1:23">
      <c r="A8" s="20" t="s">
        <v>256</v>
      </c>
      <c r="B8" s="81" t="s">
        <v>79</v>
      </c>
      <c r="C8" s="81">
        <v>123426</v>
      </c>
      <c r="D8" s="81">
        <v>136402</v>
      </c>
      <c r="E8" s="81">
        <v>146253.79999999999</v>
      </c>
      <c r="F8" s="81">
        <v>149622.39999999999</v>
      </c>
      <c r="G8" s="81">
        <v>157842.1</v>
      </c>
      <c r="H8" s="81">
        <v>169098.4</v>
      </c>
      <c r="I8" s="81">
        <v>182633.5</v>
      </c>
      <c r="J8" s="81">
        <v>195437.2</v>
      </c>
      <c r="K8" s="81">
        <v>208561.5</v>
      </c>
      <c r="L8" s="81">
        <v>220359</v>
      </c>
      <c r="M8" s="81">
        <v>224345.8</v>
      </c>
      <c r="N8" s="81">
        <v>237331.4</v>
      </c>
      <c r="O8" s="81">
        <v>236730.1</v>
      </c>
      <c r="P8" s="81">
        <v>239835.9</v>
      </c>
      <c r="Q8" s="81">
        <v>262051.3</v>
      </c>
      <c r="R8" s="81">
        <v>290015.2</v>
      </c>
      <c r="S8" s="81">
        <v>314592.8</v>
      </c>
      <c r="T8" s="81">
        <v>331126.8</v>
      </c>
      <c r="U8" s="15"/>
      <c r="V8" s="15"/>
      <c r="W8" s="15"/>
    </row>
    <row r="9" spans="1:23">
      <c r="A9" s="20" t="s">
        <v>87</v>
      </c>
      <c r="B9" s="81" t="s">
        <v>79</v>
      </c>
      <c r="C9" s="81" t="s">
        <v>79</v>
      </c>
      <c r="D9" s="81">
        <v>10.5</v>
      </c>
      <c r="E9" s="81">
        <v>7.2</v>
      </c>
      <c r="F9" s="81">
        <v>2.2999999999999998</v>
      </c>
      <c r="G9" s="81">
        <v>5.5</v>
      </c>
      <c r="H9" s="81">
        <v>7.1</v>
      </c>
      <c r="I9" s="81">
        <v>8</v>
      </c>
      <c r="J9" s="81">
        <v>7</v>
      </c>
      <c r="K9" s="81">
        <v>6.7</v>
      </c>
      <c r="L9" s="81">
        <v>5.7</v>
      </c>
      <c r="M9" s="81">
        <v>1.8</v>
      </c>
      <c r="N9" s="81">
        <v>5.8</v>
      </c>
      <c r="O9" s="81">
        <v>-0.3</v>
      </c>
      <c r="P9" s="81">
        <v>1.3</v>
      </c>
      <c r="Q9" s="81">
        <v>9.3000000000000007</v>
      </c>
      <c r="R9" s="81">
        <v>10.7</v>
      </c>
      <c r="S9" s="81">
        <v>8.5</v>
      </c>
      <c r="T9" s="81">
        <v>5.3</v>
      </c>
      <c r="U9" s="15"/>
      <c r="V9" s="15"/>
      <c r="W9" s="15"/>
    </row>
    <row r="10" spans="1:23">
      <c r="A10" s="20" t="s">
        <v>257</v>
      </c>
      <c r="B10" s="81"/>
      <c r="C10" s="81">
        <v>17713.599999999999</v>
      </c>
      <c r="D10" s="81">
        <v>19134</v>
      </c>
      <c r="E10" s="81">
        <v>20052.900000000001</v>
      </c>
      <c r="F10" s="81">
        <v>20152.400000000001</v>
      </c>
      <c r="G10" s="81">
        <v>20883.8</v>
      </c>
      <c r="H10" s="81">
        <v>21977.9</v>
      </c>
      <c r="I10" s="81">
        <v>23317.7</v>
      </c>
      <c r="J10" s="81">
        <v>24511.5</v>
      </c>
      <c r="K10" s="81">
        <v>25695.4</v>
      </c>
      <c r="L10" s="81">
        <v>26669.3</v>
      </c>
      <c r="M10" s="81">
        <v>26672</v>
      </c>
      <c r="N10" s="81">
        <v>27717.4</v>
      </c>
      <c r="O10" s="81">
        <v>27158.799999999999</v>
      </c>
      <c r="P10" s="81">
        <v>27029.200000000001</v>
      </c>
      <c r="Q10" s="81">
        <v>29011.200000000001</v>
      </c>
      <c r="R10" s="81">
        <v>31539.9</v>
      </c>
      <c r="S10" s="81">
        <v>33608.400000000001</v>
      </c>
      <c r="T10" s="81">
        <v>34750</v>
      </c>
      <c r="U10" s="15"/>
      <c r="V10" s="15"/>
      <c r="W10" s="15"/>
    </row>
    <row r="11" spans="1:23">
      <c r="A11" s="20" t="s">
        <v>88</v>
      </c>
      <c r="B11" s="81" t="s">
        <v>79</v>
      </c>
      <c r="C11" s="81" t="s">
        <v>79</v>
      </c>
      <c r="D11" s="81">
        <v>8</v>
      </c>
      <c r="E11" s="81">
        <v>4.8</v>
      </c>
      <c r="F11" s="81">
        <v>0.5</v>
      </c>
      <c r="G11" s="81">
        <v>3.6</v>
      </c>
      <c r="H11" s="81">
        <v>5.2</v>
      </c>
      <c r="I11" s="81">
        <v>6.1</v>
      </c>
      <c r="J11" s="81">
        <v>5.0999999999999996</v>
      </c>
      <c r="K11" s="81">
        <v>4.8</v>
      </c>
      <c r="L11" s="81">
        <v>3.8</v>
      </c>
      <c r="M11" s="81">
        <v>0</v>
      </c>
      <c r="N11" s="81">
        <v>3.9</v>
      </c>
      <c r="O11" s="81">
        <v>-2</v>
      </c>
      <c r="P11" s="81">
        <v>-0.5</v>
      </c>
      <c r="Q11" s="81">
        <v>7.3</v>
      </c>
      <c r="R11" s="81">
        <v>8.6999999999999993</v>
      </c>
      <c r="S11" s="81">
        <v>6.6</v>
      </c>
      <c r="T11" s="81">
        <v>3.4</v>
      </c>
      <c r="U11" s="15"/>
      <c r="V11" s="15"/>
      <c r="W11" s="15"/>
    </row>
    <row r="12" spans="1:23">
      <c r="A12" s="20" t="s">
        <v>90</v>
      </c>
      <c r="B12" s="81"/>
      <c r="C12" s="81">
        <v>12.4</v>
      </c>
      <c r="D12" s="81">
        <v>12.2</v>
      </c>
      <c r="E12" s="81">
        <v>11.6</v>
      </c>
      <c r="F12" s="81">
        <v>10.6</v>
      </c>
      <c r="G12" s="81">
        <v>10.7</v>
      </c>
      <c r="H12" s="81">
        <v>10.4</v>
      </c>
      <c r="I12" s="81">
        <v>9.4</v>
      </c>
      <c r="J12" s="81">
        <v>8.8000000000000007</v>
      </c>
      <c r="K12" s="81">
        <v>8.6</v>
      </c>
      <c r="L12" s="81">
        <v>8.5</v>
      </c>
      <c r="M12" s="81">
        <v>9.1</v>
      </c>
      <c r="N12" s="81">
        <v>8.8000000000000007</v>
      </c>
      <c r="O12" s="81">
        <v>9</v>
      </c>
      <c r="P12" s="81">
        <v>8.6999999999999993</v>
      </c>
      <c r="Q12" s="81">
        <v>8.4</v>
      </c>
      <c r="R12" s="81">
        <v>8.3000000000000007</v>
      </c>
      <c r="S12" s="81">
        <v>7.7</v>
      </c>
      <c r="T12" s="81">
        <v>7.1</v>
      </c>
      <c r="U12" s="15"/>
      <c r="V12" s="15"/>
      <c r="W12" s="15"/>
    </row>
    <row r="13" spans="1:23" s="19" customFormat="1">
      <c r="A13" s="21" t="s">
        <v>83</v>
      </c>
      <c r="B13" s="81">
        <v>71.099999999999994</v>
      </c>
      <c r="C13" s="81">
        <v>71.5</v>
      </c>
      <c r="D13" s="81">
        <v>72.099999999999994</v>
      </c>
      <c r="E13" s="81">
        <v>72.099999999999994</v>
      </c>
      <c r="F13" s="81">
        <v>72.099999999999994</v>
      </c>
      <c r="G13" s="81">
        <v>72.099999999999994</v>
      </c>
      <c r="H13" s="81">
        <v>71.7</v>
      </c>
      <c r="I13" s="81">
        <v>70.900000000000006</v>
      </c>
      <c r="J13" s="81">
        <v>70.900000000000006</v>
      </c>
      <c r="K13" s="81">
        <v>70.8</v>
      </c>
      <c r="L13" s="81">
        <v>70.599999999999994</v>
      </c>
      <c r="M13" s="81">
        <v>70.599999999999994</v>
      </c>
      <c r="N13" s="81">
        <v>70.599999999999994</v>
      </c>
      <c r="O13" s="81">
        <v>70.7</v>
      </c>
      <c r="P13" s="81">
        <v>70.7</v>
      </c>
      <c r="Q13" s="81">
        <v>70.7</v>
      </c>
      <c r="R13" s="80" t="s">
        <v>139</v>
      </c>
      <c r="S13" s="80" t="s">
        <v>139</v>
      </c>
      <c r="T13" s="80" t="s">
        <v>139</v>
      </c>
      <c r="U13" s="83"/>
      <c r="V13" s="83"/>
      <c r="W13" s="83"/>
    </row>
    <row r="14" spans="1:2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>
      <c r="A15" s="24" t="s">
        <v>249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7" spans="1:4">
      <c r="A17" s="22" t="s">
        <v>73</v>
      </c>
    </row>
    <row r="18" spans="1:4">
      <c r="A18" s="22" t="s">
        <v>246</v>
      </c>
    </row>
    <row r="19" spans="1:4">
      <c r="A19" s="25" t="s">
        <v>81</v>
      </c>
      <c r="D19" s="78"/>
    </row>
    <row r="20" spans="1:4">
      <c r="A20" s="22" t="s">
        <v>247</v>
      </c>
    </row>
    <row r="21" spans="1:4">
      <c r="A21" s="25" t="s">
        <v>82</v>
      </c>
    </row>
  </sheetData>
  <mergeCells count="1">
    <mergeCell ref="A1:T1"/>
  </mergeCells>
  <hyperlinks>
    <hyperlink ref="A19" r:id="rId1"/>
    <hyperlink ref="A21" r:id="rId2"/>
  </hyperlinks>
  <pageMargins left="0.7" right="0.7" top="0.75" bottom="0.75" header="0.3" footer="0.3"/>
  <pageSetup orientation="portrait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55" zoomScaleNormal="55" workbookViewId="0">
      <selection activeCell="C31" sqref="C31"/>
    </sheetView>
  </sheetViews>
  <sheetFormatPr baseColWidth="10" defaultColWidth="13.5703125" defaultRowHeight="15.75"/>
  <cols>
    <col min="1" max="2" width="13.5703125" style="150"/>
    <col min="3" max="3" width="14.7109375" style="150" customWidth="1"/>
    <col min="4" max="4" width="15.85546875" style="150" customWidth="1"/>
    <col min="5" max="5" width="16.140625" style="150" customWidth="1"/>
    <col min="6" max="6" width="19.7109375" style="150" customWidth="1"/>
    <col min="7" max="7" width="16.140625" style="150" customWidth="1"/>
    <col min="8" max="8" width="20.7109375" style="150" customWidth="1"/>
    <col min="9" max="9" width="16.140625" style="150" customWidth="1"/>
    <col min="10" max="16384" width="13.5703125" style="150"/>
  </cols>
  <sheetData>
    <row r="1" spans="1:9" ht="23.25" customHeight="1">
      <c r="A1" s="560" t="s">
        <v>874</v>
      </c>
      <c r="B1" s="560"/>
      <c r="C1" s="560"/>
      <c r="D1" s="560"/>
      <c r="E1" s="560"/>
      <c r="F1" s="560"/>
      <c r="G1" s="560"/>
      <c r="H1" s="560"/>
      <c r="I1" s="560"/>
    </row>
    <row r="2" spans="1:9" ht="18.75" hidden="1" customHeight="1" thickBot="1">
      <c r="A2" s="151" t="s">
        <v>514</v>
      </c>
      <c r="B2" s="152"/>
      <c r="C2" s="153"/>
      <c r="D2" s="153"/>
      <c r="E2" s="152"/>
      <c r="F2" s="152"/>
      <c r="G2" s="152"/>
      <c r="H2" s="152"/>
      <c r="I2" s="152"/>
    </row>
    <row r="3" spans="1:9" ht="84.75" customHeight="1">
      <c r="A3" s="170"/>
      <c r="B3" s="171" t="s">
        <v>559</v>
      </c>
      <c r="C3" s="172" t="s">
        <v>556</v>
      </c>
      <c r="D3" s="172" t="s">
        <v>216</v>
      </c>
      <c r="E3" s="173" t="s">
        <v>555</v>
      </c>
      <c r="F3" s="173" t="s">
        <v>561</v>
      </c>
      <c r="G3" s="172" t="s">
        <v>562</v>
      </c>
      <c r="H3" s="172" t="s">
        <v>557</v>
      </c>
      <c r="I3" s="174" t="s">
        <v>558</v>
      </c>
    </row>
    <row r="4" spans="1:9">
      <c r="A4" s="175">
        <v>1990</v>
      </c>
      <c r="B4" s="176"/>
      <c r="C4" s="177"/>
      <c r="D4" s="177"/>
      <c r="E4" s="178"/>
      <c r="F4" s="178"/>
      <c r="G4" s="178"/>
      <c r="H4" s="179"/>
      <c r="I4" s="180"/>
    </row>
    <row r="5" spans="1:9">
      <c r="A5" s="175">
        <v>1991</v>
      </c>
      <c r="B5" s="181">
        <v>123426</v>
      </c>
      <c r="C5" s="182">
        <v>15294.4</v>
      </c>
      <c r="D5" s="181">
        <v>6815.6</v>
      </c>
      <c r="E5" s="183">
        <f t="shared" ref="E5:F22" si="0">+C5/B5</f>
        <v>0.12391554453680748</v>
      </c>
      <c r="F5" s="183">
        <f>+D5/C5</f>
        <v>0.44562715765247413</v>
      </c>
      <c r="G5" s="183"/>
      <c r="H5" s="179"/>
      <c r="I5" s="180"/>
    </row>
    <row r="6" spans="1:9">
      <c r="A6" s="175">
        <v>1992</v>
      </c>
      <c r="B6" s="181">
        <v>136402</v>
      </c>
      <c r="C6" s="182">
        <v>16680.5</v>
      </c>
      <c r="D6" s="181">
        <v>7382.5</v>
      </c>
      <c r="E6" s="183">
        <f t="shared" si="0"/>
        <v>0.12228926262078268</v>
      </c>
      <c r="F6" s="183">
        <f t="shared" si="0"/>
        <v>0.44258265639519201</v>
      </c>
      <c r="G6" s="176">
        <f>+((D6/D5)-1)*100</f>
        <v>8.3176829626151694</v>
      </c>
      <c r="H6" s="176">
        <f t="shared" ref="H6:H23" si="1">+((C6/C5)-1)*100</f>
        <v>9.0627942253373774</v>
      </c>
      <c r="I6" s="176">
        <f>+((B6/B5)-1)*100</f>
        <v>10.513181987587705</v>
      </c>
    </row>
    <row r="7" spans="1:9">
      <c r="A7" s="175">
        <v>1993</v>
      </c>
      <c r="B7" s="181">
        <v>146253.79999999999</v>
      </c>
      <c r="C7" s="182">
        <v>16919.8</v>
      </c>
      <c r="D7" s="181">
        <v>7741.1</v>
      </c>
      <c r="E7" s="183">
        <f t="shared" si="0"/>
        <v>0.11568793426222089</v>
      </c>
      <c r="F7" s="183">
        <f t="shared" si="0"/>
        <v>0.45751722833603237</v>
      </c>
      <c r="G7" s="176">
        <f t="shared" ref="G7:G22" si="2">+((D7/D6)-1)*100</f>
        <v>4.8574331188621755</v>
      </c>
      <c r="H7" s="176">
        <f t="shared" si="1"/>
        <v>1.4346092743023231</v>
      </c>
      <c r="I7" s="176">
        <f t="shared" ref="I7:I23" si="3">+((B7/B6)-1)*100</f>
        <v>7.2226213691881203</v>
      </c>
    </row>
    <row r="8" spans="1:9">
      <c r="A8" s="175">
        <v>1994</v>
      </c>
      <c r="B8" s="181">
        <v>149622.39999999999</v>
      </c>
      <c r="C8" s="182">
        <v>15870</v>
      </c>
      <c r="D8" s="181">
        <v>7578</v>
      </c>
      <c r="E8" s="183">
        <f t="shared" si="0"/>
        <v>0.10606700600979532</v>
      </c>
      <c r="F8" s="183">
        <f t="shared" si="0"/>
        <v>0.47750472589792059</v>
      </c>
      <c r="G8" s="176">
        <f t="shared" si="2"/>
        <v>-2.1069357068116967</v>
      </c>
      <c r="H8" s="176">
        <f t="shared" si="1"/>
        <v>-6.2045650657809208</v>
      </c>
      <c r="I8" s="176">
        <f t="shared" si="3"/>
        <v>2.3032563940219131</v>
      </c>
    </row>
    <row r="9" spans="1:9">
      <c r="A9" s="175">
        <v>1995</v>
      </c>
      <c r="B9" s="181">
        <v>157842.1</v>
      </c>
      <c r="C9" s="182">
        <v>16942.7</v>
      </c>
      <c r="D9" s="181">
        <v>7572.9</v>
      </c>
      <c r="E9" s="183">
        <f t="shared" si="0"/>
        <v>0.10733955009468323</v>
      </c>
      <c r="F9" s="183">
        <f t="shared" si="0"/>
        <v>0.44697126195942793</v>
      </c>
      <c r="G9" s="176">
        <f t="shared" si="2"/>
        <v>-6.7300079176568772E-2</v>
      </c>
      <c r="H9" s="176">
        <f t="shared" si="1"/>
        <v>6.7592942659105315</v>
      </c>
      <c r="I9" s="176">
        <f t="shared" si="3"/>
        <v>5.4936292961481836</v>
      </c>
    </row>
    <row r="10" spans="1:9">
      <c r="A10" s="175">
        <v>1996</v>
      </c>
      <c r="B10" s="181">
        <v>169098.4</v>
      </c>
      <c r="C10" s="182">
        <v>17612.900000000001</v>
      </c>
      <c r="D10" s="181">
        <v>7816</v>
      </c>
      <c r="E10" s="183">
        <f t="shared" si="0"/>
        <v>0.1041576975299589</v>
      </c>
      <c r="F10" s="183">
        <f t="shared" si="0"/>
        <v>0.44376564904132765</v>
      </c>
      <c r="G10" s="176">
        <f t="shared" si="2"/>
        <v>3.2101308613609048</v>
      </c>
      <c r="H10" s="176">
        <f t="shared" si="1"/>
        <v>3.9556859296334235</v>
      </c>
      <c r="I10" s="176">
        <f t="shared" si="3"/>
        <v>7.1313673601656191</v>
      </c>
    </row>
    <row r="11" spans="1:9">
      <c r="A11" s="175">
        <v>1997</v>
      </c>
      <c r="B11" s="181">
        <v>182633.5</v>
      </c>
      <c r="C11" s="182">
        <v>17112.2</v>
      </c>
      <c r="D11" s="181">
        <v>7707.9</v>
      </c>
      <c r="E11" s="183">
        <f t="shared" si="0"/>
        <v>9.3696939499051377E-2</v>
      </c>
      <c r="F11" s="183">
        <f t="shared" si="0"/>
        <v>0.45043302439195426</v>
      </c>
      <c r="G11" s="176">
        <f t="shared" si="2"/>
        <v>-1.383060388945756</v>
      </c>
      <c r="H11" s="176">
        <f t="shared" si="1"/>
        <v>-2.8428027184620452</v>
      </c>
      <c r="I11" s="176">
        <f t="shared" si="3"/>
        <v>8.0042744342938796</v>
      </c>
    </row>
    <row r="12" spans="1:9">
      <c r="A12" s="175">
        <v>1998</v>
      </c>
      <c r="B12" s="181">
        <v>195437.2</v>
      </c>
      <c r="C12" s="182">
        <v>17210.5</v>
      </c>
      <c r="D12" s="181">
        <v>7951.8</v>
      </c>
      <c r="E12" s="183">
        <f t="shared" si="0"/>
        <v>8.8061535879556188E-2</v>
      </c>
      <c r="F12" s="183">
        <f t="shared" si="0"/>
        <v>0.46203189913134424</v>
      </c>
      <c r="G12" s="176">
        <f t="shared" si="2"/>
        <v>3.1642859922936362</v>
      </c>
      <c r="H12" s="176">
        <f t="shared" si="1"/>
        <v>0.57444396395553987</v>
      </c>
      <c r="I12" s="176">
        <f t="shared" si="3"/>
        <v>7.0105977271420761</v>
      </c>
    </row>
    <row r="13" spans="1:9">
      <c r="A13" s="175">
        <v>1999</v>
      </c>
      <c r="B13" s="181">
        <v>208561.5</v>
      </c>
      <c r="C13" s="182">
        <v>17937.3</v>
      </c>
      <c r="D13" s="181">
        <v>8961.2999999999993</v>
      </c>
      <c r="E13" s="183">
        <f t="shared" si="0"/>
        <v>8.6004847491027825E-2</v>
      </c>
      <c r="F13" s="183">
        <f t="shared" si="0"/>
        <v>0.49959023933367896</v>
      </c>
      <c r="G13" s="176">
        <f t="shared" si="2"/>
        <v>12.695238813853461</v>
      </c>
      <c r="H13" s="176">
        <f t="shared" si="1"/>
        <v>4.2230033990877658</v>
      </c>
      <c r="I13" s="176">
        <f t="shared" si="3"/>
        <v>6.7153540881674356</v>
      </c>
    </row>
    <row r="14" spans="1:9">
      <c r="A14" s="175">
        <v>2000</v>
      </c>
      <c r="B14" s="181">
        <v>220359</v>
      </c>
      <c r="C14" s="182">
        <v>18694.599999999999</v>
      </c>
      <c r="D14" s="181">
        <v>9537</v>
      </c>
      <c r="E14" s="183">
        <f t="shared" si="0"/>
        <v>8.4837015960319284E-2</v>
      </c>
      <c r="F14" s="183">
        <f t="shared" si="0"/>
        <v>0.51014731526751045</v>
      </c>
      <c r="G14" s="176">
        <f t="shared" si="2"/>
        <v>6.4242911184761331</v>
      </c>
      <c r="H14" s="176">
        <f t="shared" si="1"/>
        <v>4.2219286068694739</v>
      </c>
      <c r="I14" s="176">
        <f t="shared" si="3"/>
        <v>5.6566048863284868</v>
      </c>
    </row>
    <row r="15" spans="1:9">
      <c r="A15" s="175">
        <v>2001</v>
      </c>
      <c r="B15" s="181">
        <v>224345.8</v>
      </c>
      <c r="C15" s="182">
        <v>20473.400000000001</v>
      </c>
      <c r="D15" s="181">
        <v>10151.200000000001</v>
      </c>
      <c r="E15" s="183">
        <f t="shared" si="0"/>
        <v>9.1258227254532975E-2</v>
      </c>
      <c r="F15" s="183">
        <f t="shared" si="0"/>
        <v>0.49582384948274344</v>
      </c>
      <c r="G15" s="176">
        <f t="shared" si="2"/>
        <v>6.4401803502149635</v>
      </c>
      <c r="H15" s="176">
        <f t="shared" si="1"/>
        <v>9.5150471259080263</v>
      </c>
      <c r="I15" s="176">
        <f t="shared" si="3"/>
        <v>1.809229484613728</v>
      </c>
    </row>
    <row r="16" spans="1:9">
      <c r="A16" s="175">
        <v>2002</v>
      </c>
      <c r="B16" s="181">
        <v>237331.4</v>
      </c>
      <c r="C16" s="182">
        <v>20986.1</v>
      </c>
      <c r="D16" s="181">
        <v>10591.4</v>
      </c>
      <c r="E16" s="183">
        <f t="shared" si="0"/>
        <v>8.8425298970132057E-2</v>
      </c>
      <c r="F16" s="183">
        <f t="shared" si="0"/>
        <v>0.50468643530717949</v>
      </c>
      <c r="G16" s="176">
        <f t="shared" si="2"/>
        <v>4.3364331310583815</v>
      </c>
      <c r="H16" s="176">
        <f t="shared" si="1"/>
        <v>2.504224994382942</v>
      </c>
      <c r="I16" s="176">
        <f t="shared" si="3"/>
        <v>5.7882073121047872</v>
      </c>
    </row>
    <row r="17" spans="1:9">
      <c r="A17" s="175">
        <v>2003</v>
      </c>
      <c r="B17" s="181">
        <v>236730.1</v>
      </c>
      <c r="C17" s="182">
        <v>21369.1</v>
      </c>
      <c r="D17" s="181">
        <v>10280.299999999999</v>
      </c>
      <c r="E17" s="183">
        <f t="shared" si="0"/>
        <v>9.0267777523855217E-2</v>
      </c>
      <c r="F17" s="183">
        <f t="shared" si="0"/>
        <v>0.48108249762507543</v>
      </c>
      <c r="G17" s="176">
        <f t="shared" si="2"/>
        <v>-2.9372887436977191</v>
      </c>
      <c r="H17" s="176">
        <f t="shared" si="1"/>
        <v>1.8250175115910094</v>
      </c>
      <c r="I17" s="176">
        <f t="shared" si="3"/>
        <v>-0.2533588054509428</v>
      </c>
    </row>
    <row r="18" spans="1:9">
      <c r="A18" s="175">
        <v>2004</v>
      </c>
      <c r="B18" s="181">
        <v>239835.9</v>
      </c>
      <c r="C18" s="182">
        <v>20839</v>
      </c>
      <c r="D18" s="181">
        <v>10942.2</v>
      </c>
      <c r="E18" s="183">
        <f t="shared" si="0"/>
        <v>8.68885767310065E-2</v>
      </c>
      <c r="F18" s="183">
        <f t="shared" si="0"/>
        <v>0.52508277748452425</v>
      </c>
      <c r="G18" s="176">
        <f t="shared" si="2"/>
        <v>6.4385280585196991</v>
      </c>
      <c r="H18" s="176">
        <f t="shared" si="1"/>
        <v>-2.4806847270123611</v>
      </c>
      <c r="I18" s="176">
        <f t="shared" si="3"/>
        <v>1.311958217396092</v>
      </c>
    </row>
    <row r="19" spans="1:9">
      <c r="A19" s="175">
        <v>2005</v>
      </c>
      <c r="B19" s="181">
        <v>262051.3</v>
      </c>
      <c r="C19" s="182">
        <v>22063.7</v>
      </c>
      <c r="D19" s="181">
        <v>12187.5</v>
      </c>
      <c r="E19" s="183">
        <f t="shared" si="0"/>
        <v>8.4196109693025767E-2</v>
      </c>
      <c r="F19" s="183">
        <f t="shared" si="0"/>
        <v>0.5523778876616342</v>
      </c>
      <c r="G19" s="176">
        <f t="shared" si="2"/>
        <v>11.38070954652628</v>
      </c>
      <c r="H19" s="176">
        <f t="shared" si="1"/>
        <v>5.8769614664811121</v>
      </c>
      <c r="I19" s="176">
        <f t="shared" si="3"/>
        <v>9.2627500720284139</v>
      </c>
    </row>
    <row r="20" spans="1:9">
      <c r="A20" s="175">
        <v>2006</v>
      </c>
      <c r="B20" s="181">
        <v>290015.2</v>
      </c>
      <c r="C20" s="182">
        <v>23954.2</v>
      </c>
      <c r="D20" s="181">
        <v>12892.5</v>
      </c>
      <c r="E20" s="183">
        <f t="shared" si="0"/>
        <v>8.2596360466623817E-2</v>
      </c>
      <c r="F20" s="183">
        <f t="shared" si="0"/>
        <v>0.53821459284801831</v>
      </c>
      <c r="G20" s="176">
        <f t="shared" si="2"/>
        <v>5.784615384615388</v>
      </c>
      <c r="H20" s="176">
        <f t="shared" si="1"/>
        <v>8.5683724851226337</v>
      </c>
      <c r="I20" s="176">
        <f t="shared" si="3"/>
        <v>10.671154846398402</v>
      </c>
    </row>
    <row r="21" spans="1:9">
      <c r="A21" s="175">
        <v>2007</v>
      </c>
      <c r="B21" s="181">
        <v>314592.90000000002</v>
      </c>
      <c r="C21" s="181">
        <v>24250.2</v>
      </c>
      <c r="D21" s="181">
        <v>13384.5</v>
      </c>
      <c r="E21" s="183">
        <f t="shared" si="0"/>
        <v>7.7084384294750452E-2</v>
      </c>
      <c r="F21" s="183">
        <f t="shared" si="0"/>
        <v>0.55193359230026973</v>
      </c>
      <c r="G21" s="176">
        <f t="shared" si="2"/>
        <v>3.8161721931355475</v>
      </c>
      <c r="H21" s="176">
        <f t="shared" si="1"/>
        <v>1.2356914445065925</v>
      </c>
      <c r="I21" s="176">
        <f t="shared" si="3"/>
        <v>8.4746247782874882</v>
      </c>
    </row>
    <row r="22" spans="1:9" ht="18.75" customHeight="1">
      <c r="A22" s="175" t="s">
        <v>248</v>
      </c>
      <c r="B22" s="181">
        <v>331126.8</v>
      </c>
      <c r="C22" s="182">
        <v>23435.5</v>
      </c>
      <c r="D22" s="181">
        <v>13583</v>
      </c>
      <c r="E22" s="183">
        <f t="shared" si="0"/>
        <v>7.0775002204593526E-2</v>
      </c>
      <c r="F22" s="183">
        <f t="shared" si="0"/>
        <v>0.57959079174756245</v>
      </c>
      <c r="G22" s="176">
        <f t="shared" si="2"/>
        <v>1.4830587620008329</v>
      </c>
      <c r="H22" s="176">
        <f t="shared" si="1"/>
        <v>-3.3595599211552973</v>
      </c>
      <c r="I22" s="176">
        <f t="shared" si="3"/>
        <v>5.2556494440910706</v>
      </c>
    </row>
    <row r="23" spans="1:9" hidden="1">
      <c r="A23" s="155" t="s">
        <v>530</v>
      </c>
      <c r="B23" s="41">
        <v>331126.8</v>
      </c>
      <c r="C23" s="157">
        <v>904.03765258732187</v>
      </c>
      <c r="D23" s="157"/>
      <c r="E23" s="158" t="e">
        <f>+C23/B25</f>
        <v>#DIV/0!</v>
      </c>
      <c r="F23" s="158"/>
      <c r="G23" s="158"/>
      <c r="H23" s="154">
        <f t="shared" si="1"/>
        <v>-96.142443504139791</v>
      </c>
      <c r="I23" s="154">
        <f t="shared" si="3"/>
        <v>0</v>
      </c>
    </row>
    <row r="24" spans="1:9">
      <c r="A24" s="165"/>
      <c r="B24" s="73"/>
      <c r="C24" s="157"/>
      <c r="D24" s="157"/>
      <c r="E24" s="158"/>
      <c r="F24" s="158"/>
      <c r="G24" s="158"/>
      <c r="H24" s="159"/>
      <c r="I24" s="159"/>
    </row>
    <row r="25" spans="1:9">
      <c r="A25" s="148" t="s">
        <v>560</v>
      </c>
      <c r="B25" s="156"/>
      <c r="C25" s="157"/>
      <c r="D25" s="157"/>
      <c r="E25" s="158"/>
      <c r="F25" s="158"/>
      <c r="G25" s="158"/>
      <c r="H25" s="159"/>
      <c r="I25" s="160"/>
    </row>
    <row r="26" spans="1:9" s="161" customFormat="1" ht="16.5" customHeight="1">
      <c r="A26" s="149" t="s">
        <v>240</v>
      </c>
      <c r="B26" s="156"/>
      <c r="C26" s="163"/>
      <c r="D26" s="163"/>
      <c r="E26" s="164"/>
      <c r="F26" s="164"/>
      <c r="G26" s="164"/>
      <c r="H26" s="163"/>
      <c r="I26" s="163"/>
    </row>
    <row r="27" spans="1:9" hidden="1">
      <c r="A27" s="165"/>
      <c r="B27" s="162"/>
      <c r="C27" s="167"/>
      <c r="D27" s="163"/>
      <c r="E27" s="168"/>
      <c r="F27" s="168"/>
      <c r="G27" s="168"/>
      <c r="H27" s="168"/>
      <c r="I27" s="163"/>
    </row>
    <row r="28" spans="1:9" ht="15" hidden="1" customHeight="1" thickBot="1">
      <c r="A28" s="169" t="s">
        <v>554</v>
      </c>
      <c r="B28" s="166"/>
      <c r="C28" s="161"/>
      <c r="D28" s="161"/>
      <c r="E28" s="168"/>
      <c r="F28" s="168"/>
      <c r="G28" s="168"/>
      <c r="H28" s="168"/>
      <c r="I28" s="163"/>
    </row>
    <row r="29" spans="1:9">
      <c r="B29" s="161"/>
      <c r="C29" s="161"/>
      <c r="D29" s="161"/>
      <c r="E29" s="168"/>
      <c r="F29" s="168"/>
      <c r="G29" s="168"/>
      <c r="H29" s="168"/>
      <c r="I29" s="163"/>
    </row>
    <row r="30" spans="1:9">
      <c r="B30" s="161"/>
    </row>
  </sheetData>
  <mergeCells count="1">
    <mergeCell ref="A1:I1"/>
  </mergeCells>
  <pageMargins left="1.5374015750000001" right="0.78740157480314998" top="1.5" bottom="0.484251969" header="0.41" footer="0"/>
  <pageSetup paperSize="9" scale="90" orientation="landscape" horizontalDpi="300" verticalDpi="300" r:id="rId1"/>
  <headerFooter alignWithMargins="0">
    <oddHeader>&amp;R&amp;G</oddHeader>
    <oddFooter>&amp;R18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ED81"/>
  <sheetViews>
    <sheetView showGridLines="0" zoomScale="58" zoomScaleNormal="58" workbookViewId="0">
      <pane xSplit="1" ySplit="5" topLeftCell="B6" activePane="bottomRight" state="frozen"/>
      <selection pane="topRight" activeCell="C1" sqref="C1"/>
      <selection pane="bottomLeft" activeCell="A10" sqref="A10"/>
      <selection pane="bottomRight" activeCell="B11" sqref="B11"/>
    </sheetView>
  </sheetViews>
  <sheetFormatPr baseColWidth="10" defaultColWidth="9.140625" defaultRowHeight="15.75"/>
  <cols>
    <col min="1" max="1" width="69.42578125" style="26" bestFit="1" customWidth="1"/>
    <col min="2" max="10" width="16.42578125" style="26" bestFit="1" customWidth="1"/>
    <col min="11" max="11" width="15.140625" style="26" bestFit="1" customWidth="1"/>
    <col min="12" max="12" width="15.28515625" style="26" bestFit="1" customWidth="1"/>
    <col min="13" max="13" width="16.28515625" style="26" bestFit="1" customWidth="1"/>
    <col min="14" max="14" width="16.42578125" style="26" bestFit="1" customWidth="1"/>
    <col min="15" max="15" width="15.140625" style="26" bestFit="1" customWidth="1"/>
    <col min="16" max="16" width="16.28515625" style="26" bestFit="1" customWidth="1"/>
    <col min="17" max="18" width="16.42578125" style="26" bestFit="1" customWidth="1"/>
    <col min="19" max="19" width="15.140625" style="26" bestFit="1" customWidth="1"/>
    <col min="20" max="20" width="16.28515625" style="26" bestFit="1" customWidth="1"/>
    <col min="21" max="22" width="16.42578125" style="26" bestFit="1" customWidth="1"/>
    <col min="23" max="23" width="15.140625" style="26" bestFit="1" customWidth="1"/>
    <col min="24" max="24" width="16.28515625" style="26" bestFit="1" customWidth="1"/>
    <col min="25" max="26" width="16.42578125" style="26" bestFit="1" customWidth="1"/>
    <col min="27" max="27" width="15.140625" style="26" bestFit="1" customWidth="1"/>
    <col min="28" max="28" width="16.28515625" style="26" bestFit="1" customWidth="1"/>
    <col min="29" max="30" width="16.42578125" style="26" bestFit="1" customWidth="1"/>
    <col min="31" max="31" width="15.140625" style="26" bestFit="1" customWidth="1"/>
    <col min="32" max="32" width="16.28515625" style="26" bestFit="1" customWidth="1"/>
    <col min="33" max="34" width="16.42578125" style="26" bestFit="1" customWidth="1"/>
    <col min="35" max="35" width="15.140625" style="26" bestFit="1" customWidth="1"/>
    <col min="36" max="36" width="16.28515625" style="26" bestFit="1" customWidth="1"/>
    <col min="37" max="38" width="16.42578125" style="26" bestFit="1" customWidth="1"/>
    <col min="39" max="39" width="16.28515625" style="26" bestFit="1" customWidth="1"/>
    <col min="40" max="42" width="16.42578125" style="26" bestFit="1" customWidth="1"/>
    <col min="43" max="43" width="16.28515625" style="26" bestFit="1" customWidth="1"/>
    <col min="44" max="46" width="16.42578125" style="26" bestFit="1" customWidth="1"/>
    <col min="47" max="47" width="16.28515625" style="26" bestFit="1" customWidth="1"/>
    <col min="48" max="50" width="16.42578125" style="26" bestFit="1" customWidth="1"/>
    <col min="51" max="51" width="16.28515625" style="26" bestFit="1" customWidth="1"/>
    <col min="52" max="54" width="16.42578125" style="26" bestFit="1" customWidth="1"/>
    <col min="55" max="55" width="16.28515625" style="26" bestFit="1" customWidth="1"/>
    <col min="56" max="57" width="16.42578125" style="26" bestFit="1" customWidth="1"/>
    <col min="58" max="58" width="17.85546875" style="26" bestFit="1" customWidth="1"/>
    <col min="59" max="59" width="16.42578125" style="26" bestFit="1" customWidth="1"/>
    <col min="60" max="61" width="16.5703125" style="26" bestFit="1" customWidth="1"/>
    <col min="62" max="62" width="18" style="26" bestFit="1" customWidth="1"/>
    <col min="63" max="63" width="16.42578125" style="26" bestFit="1" customWidth="1"/>
    <col min="64" max="64" width="16.5703125" style="26" bestFit="1" customWidth="1"/>
    <col min="65" max="65" width="16.42578125" style="26" customWidth="1"/>
    <col min="66" max="66" width="17.85546875" style="26" customWidth="1"/>
    <col min="67" max="67" width="16.42578125" style="26" bestFit="1" customWidth="1"/>
    <col min="68" max="68" width="16.5703125" style="26" bestFit="1" customWidth="1"/>
    <col min="69" max="70" width="16.5703125" style="26" customWidth="1"/>
    <col min="71" max="132" width="10.7109375" style="26" customWidth="1"/>
    <col min="133" max="256" width="9.140625" style="26"/>
    <col min="257" max="257" width="69.42578125" style="26" bestFit="1" customWidth="1"/>
    <col min="258" max="266" width="16.42578125" style="26" bestFit="1" customWidth="1"/>
    <col min="267" max="267" width="15.140625" style="26" bestFit="1" customWidth="1"/>
    <col min="268" max="268" width="15.28515625" style="26" bestFit="1" customWidth="1"/>
    <col min="269" max="269" width="16.28515625" style="26" bestFit="1" customWidth="1"/>
    <col min="270" max="270" width="16.42578125" style="26" bestFit="1" customWidth="1"/>
    <col min="271" max="271" width="15.140625" style="26" bestFit="1" customWidth="1"/>
    <col min="272" max="272" width="16.28515625" style="26" bestFit="1" customWidth="1"/>
    <col min="273" max="274" width="16.42578125" style="26" bestFit="1" customWidth="1"/>
    <col min="275" max="275" width="15.140625" style="26" bestFit="1" customWidth="1"/>
    <col min="276" max="276" width="16.28515625" style="26" bestFit="1" customWidth="1"/>
    <col min="277" max="278" width="16.42578125" style="26" bestFit="1" customWidth="1"/>
    <col min="279" max="279" width="15.140625" style="26" bestFit="1" customWidth="1"/>
    <col min="280" max="280" width="16.28515625" style="26" bestFit="1" customWidth="1"/>
    <col min="281" max="282" width="16.42578125" style="26" bestFit="1" customWidth="1"/>
    <col min="283" max="283" width="15.140625" style="26" bestFit="1" customWidth="1"/>
    <col min="284" max="284" width="16.28515625" style="26" bestFit="1" customWidth="1"/>
    <col min="285" max="286" width="16.42578125" style="26" bestFit="1" customWidth="1"/>
    <col min="287" max="287" width="15.140625" style="26" bestFit="1" customWidth="1"/>
    <col min="288" max="288" width="16.28515625" style="26" bestFit="1" customWidth="1"/>
    <col min="289" max="290" width="16.42578125" style="26" bestFit="1" customWidth="1"/>
    <col min="291" max="291" width="15.140625" style="26" bestFit="1" customWidth="1"/>
    <col min="292" max="292" width="16.28515625" style="26" bestFit="1" customWidth="1"/>
    <col min="293" max="294" width="16.42578125" style="26" bestFit="1" customWidth="1"/>
    <col min="295" max="295" width="16.28515625" style="26" bestFit="1" customWidth="1"/>
    <col min="296" max="298" width="16.42578125" style="26" bestFit="1" customWidth="1"/>
    <col min="299" max="299" width="16.28515625" style="26" bestFit="1" customWidth="1"/>
    <col min="300" max="302" width="16.42578125" style="26" bestFit="1" customWidth="1"/>
    <col min="303" max="303" width="16.28515625" style="26" bestFit="1" customWidth="1"/>
    <col min="304" max="306" width="16.42578125" style="26" bestFit="1" customWidth="1"/>
    <col min="307" max="307" width="16.28515625" style="26" bestFit="1" customWidth="1"/>
    <col min="308" max="310" width="16.42578125" style="26" bestFit="1" customWidth="1"/>
    <col min="311" max="311" width="16.28515625" style="26" bestFit="1" customWidth="1"/>
    <col min="312" max="313" width="16.42578125" style="26" bestFit="1" customWidth="1"/>
    <col min="314" max="314" width="17.85546875" style="26" bestFit="1" customWidth="1"/>
    <col min="315" max="315" width="16.42578125" style="26" bestFit="1" customWidth="1"/>
    <col min="316" max="317" width="16.5703125" style="26" bestFit="1" customWidth="1"/>
    <col min="318" max="318" width="18" style="26" bestFit="1" customWidth="1"/>
    <col min="319" max="319" width="16.42578125" style="26" bestFit="1" customWidth="1"/>
    <col min="320" max="320" width="16.5703125" style="26" bestFit="1" customWidth="1"/>
    <col min="321" max="321" width="16.42578125" style="26" customWidth="1"/>
    <col min="322" max="322" width="17.85546875" style="26" customWidth="1"/>
    <col min="323" max="323" width="16.42578125" style="26" bestFit="1" customWidth="1"/>
    <col min="324" max="324" width="16.5703125" style="26" bestFit="1" customWidth="1"/>
    <col min="325" max="326" width="16.5703125" style="26" customWidth="1"/>
    <col min="327" max="388" width="10.7109375" style="26" customWidth="1"/>
    <col min="389" max="512" width="9.140625" style="26"/>
    <col min="513" max="513" width="69.42578125" style="26" bestFit="1" customWidth="1"/>
    <col min="514" max="522" width="16.42578125" style="26" bestFit="1" customWidth="1"/>
    <col min="523" max="523" width="15.140625" style="26" bestFit="1" customWidth="1"/>
    <col min="524" max="524" width="15.28515625" style="26" bestFit="1" customWidth="1"/>
    <col min="525" max="525" width="16.28515625" style="26" bestFit="1" customWidth="1"/>
    <col min="526" max="526" width="16.42578125" style="26" bestFit="1" customWidth="1"/>
    <col min="527" max="527" width="15.140625" style="26" bestFit="1" customWidth="1"/>
    <col min="528" max="528" width="16.28515625" style="26" bestFit="1" customWidth="1"/>
    <col min="529" max="530" width="16.42578125" style="26" bestFit="1" customWidth="1"/>
    <col min="531" max="531" width="15.140625" style="26" bestFit="1" customWidth="1"/>
    <col min="532" max="532" width="16.28515625" style="26" bestFit="1" customWidth="1"/>
    <col min="533" max="534" width="16.42578125" style="26" bestFit="1" customWidth="1"/>
    <col min="535" max="535" width="15.140625" style="26" bestFit="1" customWidth="1"/>
    <col min="536" max="536" width="16.28515625" style="26" bestFit="1" customWidth="1"/>
    <col min="537" max="538" width="16.42578125" style="26" bestFit="1" customWidth="1"/>
    <col min="539" max="539" width="15.140625" style="26" bestFit="1" customWidth="1"/>
    <col min="540" max="540" width="16.28515625" style="26" bestFit="1" customWidth="1"/>
    <col min="541" max="542" width="16.42578125" style="26" bestFit="1" customWidth="1"/>
    <col min="543" max="543" width="15.140625" style="26" bestFit="1" customWidth="1"/>
    <col min="544" max="544" width="16.28515625" style="26" bestFit="1" customWidth="1"/>
    <col min="545" max="546" width="16.42578125" style="26" bestFit="1" customWidth="1"/>
    <col min="547" max="547" width="15.140625" style="26" bestFit="1" customWidth="1"/>
    <col min="548" max="548" width="16.28515625" style="26" bestFit="1" customWidth="1"/>
    <col min="549" max="550" width="16.42578125" style="26" bestFit="1" customWidth="1"/>
    <col min="551" max="551" width="16.28515625" style="26" bestFit="1" customWidth="1"/>
    <col min="552" max="554" width="16.42578125" style="26" bestFit="1" customWidth="1"/>
    <col min="555" max="555" width="16.28515625" style="26" bestFit="1" customWidth="1"/>
    <col min="556" max="558" width="16.42578125" style="26" bestFit="1" customWidth="1"/>
    <col min="559" max="559" width="16.28515625" style="26" bestFit="1" customWidth="1"/>
    <col min="560" max="562" width="16.42578125" style="26" bestFit="1" customWidth="1"/>
    <col min="563" max="563" width="16.28515625" style="26" bestFit="1" customWidth="1"/>
    <col min="564" max="566" width="16.42578125" style="26" bestFit="1" customWidth="1"/>
    <col min="567" max="567" width="16.28515625" style="26" bestFit="1" customWidth="1"/>
    <col min="568" max="569" width="16.42578125" style="26" bestFit="1" customWidth="1"/>
    <col min="570" max="570" width="17.85546875" style="26" bestFit="1" customWidth="1"/>
    <col min="571" max="571" width="16.42578125" style="26" bestFit="1" customWidth="1"/>
    <col min="572" max="573" width="16.5703125" style="26" bestFit="1" customWidth="1"/>
    <col min="574" max="574" width="18" style="26" bestFit="1" customWidth="1"/>
    <col min="575" max="575" width="16.42578125" style="26" bestFit="1" customWidth="1"/>
    <col min="576" max="576" width="16.5703125" style="26" bestFit="1" customWidth="1"/>
    <col min="577" max="577" width="16.42578125" style="26" customWidth="1"/>
    <col min="578" max="578" width="17.85546875" style="26" customWidth="1"/>
    <col min="579" max="579" width="16.42578125" style="26" bestFit="1" customWidth="1"/>
    <col min="580" max="580" width="16.5703125" style="26" bestFit="1" customWidth="1"/>
    <col min="581" max="582" width="16.5703125" style="26" customWidth="1"/>
    <col min="583" max="644" width="10.7109375" style="26" customWidth="1"/>
    <col min="645" max="768" width="9.140625" style="26"/>
    <col min="769" max="769" width="69.42578125" style="26" bestFit="1" customWidth="1"/>
    <col min="770" max="778" width="16.42578125" style="26" bestFit="1" customWidth="1"/>
    <col min="779" max="779" width="15.140625" style="26" bestFit="1" customWidth="1"/>
    <col min="780" max="780" width="15.28515625" style="26" bestFit="1" customWidth="1"/>
    <col min="781" max="781" width="16.28515625" style="26" bestFit="1" customWidth="1"/>
    <col min="782" max="782" width="16.42578125" style="26" bestFit="1" customWidth="1"/>
    <col min="783" max="783" width="15.140625" style="26" bestFit="1" customWidth="1"/>
    <col min="784" max="784" width="16.28515625" style="26" bestFit="1" customWidth="1"/>
    <col min="785" max="786" width="16.42578125" style="26" bestFit="1" customWidth="1"/>
    <col min="787" max="787" width="15.140625" style="26" bestFit="1" customWidth="1"/>
    <col min="788" max="788" width="16.28515625" style="26" bestFit="1" customWidth="1"/>
    <col min="789" max="790" width="16.42578125" style="26" bestFit="1" customWidth="1"/>
    <col min="791" max="791" width="15.140625" style="26" bestFit="1" customWidth="1"/>
    <col min="792" max="792" width="16.28515625" style="26" bestFit="1" customWidth="1"/>
    <col min="793" max="794" width="16.42578125" style="26" bestFit="1" customWidth="1"/>
    <col min="795" max="795" width="15.140625" style="26" bestFit="1" customWidth="1"/>
    <col min="796" max="796" width="16.28515625" style="26" bestFit="1" customWidth="1"/>
    <col min="797" max="798" width="16.42578125" style="26" bestFit="1" customWidth="1"/>
    <col min="799" max="799" width="15.140625" style="26" bestFit="1" customWidth="1"/>
    <col min="800" max="800" width="16.28515625" style="26" bestFit="1" customWidth="1"/>
    <col min="801" max="802" width="16.42578125" style="26" bestFit="1" customWidth="1"/>
    <col min="803" max="803" width="15.140625" style="26" bestFit="1" customWidth="1"/>
    <col min="804" max="804" width="16.28515625" style="26" bestFit="1" customWidth="1"/>
    <col min="805" max="806" width="16.42578125" style="26" bestFit="1" customWidth="1"/>
    <col min="807" max="807" width="16.28515625" style="26" bestFit="1" customWidth="1"/>
    <col min="808" max="810" width="16.42578125" style="26" bestFit="1" customWidth="1"/>
    <col min="811" max="811" width="16.28515625" style="26" bestFit="1" customWidth="1"/>
    <col min="812" max="814" width="16.42578125" style="26" bestFit="1" customWidth="1"/>
    <col min="815" max="815" width="16.28515625" style="26" bestFit="1" customWidth="1"/>
    <col min="816" max="818" width="16.42578125" style="26" bestFit="1" customWidth="1"/>
    <col min="819" max="819" width="16.28515625" style="26" bestFit="1" customWidth="1"/>
    <col min="820" max="822" width="16.42578125" style="26" bestFit="1" customWidth="1"/>
    <col min="823" max="823" width="16.28515625" style="26" bestFit="1" customWidth="1"/>
    <col min="824" max="825" width="16.42578125" style="26" bestFit="1" customWidth="1"/>
    <col min="826" max="826" width="17.85546875" style="26" bestFit="1" customWidth="1"/>
    <col min="827" max="827" width="16.42578125" style="26" bestFit="1" customWidth="1"/>
    <col min="828" max="829" width="16.5703125" style="26" bestFit="1" customWidth="1"/>
    <col min="830" max="830" width="18" style="26" bestFit="1" customWidth="1"/>
    <col min="831" max="831" width="16.42578125" style="26" bestFit="1" customWidth="1"/>
    <col min="832" max="832" width="16.5703125" style="26" bestFit="1" customWidth="1"/>
    <col min="833" max="833" width="16.42578125" style="26" customWidth="1"/>
    <col min="834" max="834" width="17.85546875" style="26" customWidth="1"/>
    <col min="835" max="835" width="16.42578125" style="26" bestFit="1" customWidth="1"/>
    <col min="836" max="836" width="16.5703125" style="26" bestFit="1" customWidth="1"/>
    <col min="837" max="838" width="16.5703125" style="26" customWidth="1"/>
    <col min="839" max="900" width="10.7109375" style="26" customWidth="1"/>
    <col min="901" max="1024" width="9.140625" style="26"/>
    <col min="1025" max="1025" width="69.42578125" style="26" bestFit="1" customWidth="1"/>
    <col min="1026" max="1034" width="16.42578125" style="26" bestFit="1" customWidth="1"/>
    <col min="1035" max="1035" width="15.140625" style="26" bestFit="1" customWidth="1"/>
    <col min="1036" max="1036" width="15.28515625" style="26" bestFit="1" customWidth="1"/>
    <col min="1037" max="1037" width="16.28515625" style="26" bestFit="1" customWidth="1"/>
    <col min="1038" max="1038" width="16.42578125" style="26" bestFit="1" customWidth="1"/>
    <col min="1039" max="1039" width="15.140625" style="26" bestFit="1" customWidth="1"/>
    <col min="1040" max="1040" width="16.28515625" style="26" bestFit="1" customWidth="1"/>
    <col min="1041" max="1042" width="16.42578125" style="26" bestFit="1" customWidth="1"/>
    <col min="1043" max="1043" width="15.140625" style="26" bestFit="1" customWidth="1"/>
    <col min="1044" max="1044" width="16.28515625" style="26" bestFit="1" customWidth="1"/>
    <col min="1045" max="1046" width="16.42578125" style="26" bestFit="1" customWidth="1"/>
    <col min="1047" max="1047" width="15.140625" style="26" bestFit="1" customWidth="1"/>
    <col min="1048" max="1048" width="16.28515625" style="26" bestFit="1" customWidth="1"/>
    <col min="1049" max="1050" width="16.42578125" style="26" bestFit="1" customWidth="1"/>
    <col min="1051" max="1051" width="15.140625" style="26" bestFit="1" customWidth="1"/>
    <col min="1052" max="1052" width="16.28515625" style="26" bestFit="1" customWidth="1"/>
    <col min="1053" max="1054" width="16.42578125" style="26" bestFit="1" customWidth="1"/>
    <col min="1055" max="1055" width="15.140625" style="26" bestFit="1" customWidth="1"/>
    <col min="1056" max="1056" width="16.28515625" style="26" bestFit="1" customWidth="1"/>
    <col min="1057" max="1058" width="16.42578125" style="26" bestFit="1" customWidth="1"/>
    <col min="1059" max="1059" width="15.140625" style="26" bestFit="1" customWidth="1"/>
    <col min="1060" max="1060" width="16.28515625" style="26" bestFit="1" customWidth="1"/>
    <col min="1061" max="1062" width="16.42578125" style="26" bestFit="1" customWidth="1"/>
    <col min="1063" max="1063" width="16.28515625" style="26" bestFit="1" customWidth="1"/>
    <col min="1064" max="1066" width="16.42578125" style="26" bestFit="1" customWidth="1"/>
    <col min="1067" max="1067" width="16.28515625" style="26" bestFit="1" customWidth="1"/>
    <col min="1068" max="1070" width="16.42578125" style="26" bestFit="1" customWidth="1"/>
    <col min="1071" max="1071" width="16.28515625" style="26" bestFit="1" customWidth="1"/>
    <col min="1072" max="1074" width="16.42578125" style="26" bestFit="1" customWidth="1"/>
    <col min="1075" max="1075" width="16.28515625" style="26" bestFit="1" customWidth="1"/>
    <col min="1076" max="1078" width="16.42578125" style="26" bestFit="1" customWidth="1"/>
    <col min="1079" max="1079" width="16.28515625" style="26" bestFit="1" customWidth="1"/>
    <col min="1080" max="1081" width="16.42578125" style="26" bestFit="1" customWidth="1"/>
    <col min="1082" max="1082" width="17.85546875" style="26" bestFit="1" customWidth="1"/>
    <col min="1083" max="1083" width="16.42578125" style="26" bestFit="1" customWidth="1"/>
    <col min="1084" max="1085" width="16.5703125" style="26" bestFit="1" customWidth="1"/>
    <col min="1086" max="1086" width="18" style="26" bestFit="1" customWidth="1"/>
    <col min="1087" max="1087" width="16.42578125" style="26" bestFit="1" customWidth="1"/>
    <col min="1088" max="1088" width="16.5703125" style="26" bestFit="1" customWidth="1"/>
    <col min="1089" max="1089" width="16.42578125" style="26" customWidth="1"/>
    <col min="1090" max="1090" width="17.85546875" style="26" customWidth="1"/>
    <col min="1091" max="1091" width="16.42578125" style="26" bestFit="1" customWidth="1"/>
    <col min="1092" max="1092" width="16.5703125" style="26" bestFit="1" customWidth="1"/>
    <col min="1093" max="1094" width="16.5703125" style="26" customWidth="1"/>
    <col min="1095" max="1156" width="10.7109375" style="26" customWidth="1"/>
    <col min="1157" max="1280" width="9.140625" style="26"/>
    <col min="1281" max="1281" width="69.42578125" style="26" bestFit="1" customWidth="1"/>
    <col min="1282" max="1290" width="16.42578125" style="26" bestFit="1" customWidth="1"/>
    <col min="1291" max="1291" width="15.140625" style="26" bestFit="1" customWidth="1"/>
    <col min="1292" max="1292" width="15.28515625" style="26" bestFit="1" customWidth="1"/>
    <col min="1293" max="1293" width="16.28515625" style="26" bestFit="1" customWidth="1"/>
    <col min="1294" max="1294" width="16.42578125" style="26" bestFit="1" customWidth="1"/>
    <col min="1295" max="1295" width="15.140625" style="26" bestFit="1" customWidth="1"/>
    <col min="1296" max="1296" width="16.28515625" style="26" bestFit="1" customWidth="1"/>
    <col min="1297" max="1298" width="16.42578125" style="26" bestFit="1" customWidth="1"/>
    <col min="1299" max="1299" width="15.140625" style="26" bestFit="1" customWidth="1"/>
    <col min="1300" max="1300" width="16.28515625" style="26" bestFit="1" customWidth="1"/>
    <col min="1301" max="1302" width="16.42578125" style="26" bestFit="1" customWidth="1"/>
    <col min="1303" max="1303" width="15.140625" style="26" bestFit="1" customWidth="1"/>
    <col min="1304" max="1304" width="16.28515625" style="26" bestFit="1" customWidth="1"/>
    <col min="1305" max="1306" width="16.42578125" style="26" bestFit="1" customWidth="1"/>
    <col min="1307" max="1307" width="15.140625" style="26" bestFit="1" customWidth="1"/>
    <col min="1308" max="1308" width="16.28515625" style="26" bestFit="1" customWidth="1"/>
    <col min="1309" max="1310" width="16.42578125" style="26" bestFit="1" customWidth="1"/>
    <col min="1311" max="1311" width="15.140625" style="26" bestFit="1" customWidth="1"/>
    <col min="1312" max="1312" width="16.28515625" style="26" bestFit="1" customWidth="1"/>
    <col min="1313" max="1314" width="16.42578125" style="26" bestFit="1" customWidth="1"/>
    <col min="1315" max="1315" width="15.140625" style="26" bestFit="1" customWidth="1"/>
    <col min="1316" max="1316" width="16.28515625" style="26" bestFit="1" customWidth="1"/>
    <col min="1317" max="1318" width="16.42578125" style="26" bestFit="1" customWidth="1"/>
    <col min="1319" max="1319" width="16.28515625" style="26" bestFit="1" customWidth="1"/>
    <col min="1320" max="1322" width="16.42578125" style="26" bestFit="1" customWidth="1"/>
    <col min="1323" max="1323" width="16.28515625" style="26" bestFit="1" customWidth="1"/>
    <col min="1324" max="1326" width="16.42578125" style="26" bestFit="1" customWidth="1"/>
    <col min="1327" max="1327" width="16.28515625" style="26" bestFit="1" customWidth="1"/>
    <col min="1328" max="1330" width="16.42578125" style="26" bestFit="1" customWidth="1"/>
    <col min="1331" max="1331" width="16.28515625" style="26" bestFit="1" customWidth="1"/>
    <col min="1332" max="1334" width="16.42578125" style="26" bestFit="1" customWidth="1"/>
    <col min="1335" max="1335" width="16.28515625" style="26" bestFit="1" customWidth="1"/>
    <col min="1336" max="1337" width="16.42578125" style="26" bestFit="1" customWidth="1"/>
    <col min="1338" max="1338" width="17.85546875" style="26" bestFit="1" customWidth="1"/>
    <col min="1339" max="1339" width="16.42578125" style="26" bestFit="1" customWidth="1"/>
    <col min="1340" max="1341" width="16.5703125" style="26" bestFit="1" customWidth="1"/>
    <col min="1342" max="1342" width="18" style="26" bestFit="1" customWidth="1"/>
    <col min="1343" max="1343" width="16.42578125" style="26" bestFit="1" customWidth="1"/>
    <col min="1344" max="1344" width="16.5703125" style="26" bestFit="1" customWidth="1"/>
    <col min="1345" max="1345" width="16.42578125" style="26" customWidth="1"/>
    <col min="1346" max="1346" width="17.85546875" style="26" customWidth="1"/>
    <col min="1347" max="1347" width="16.42578125" style="26" bestFit="1" customWidth="1"/>
    <col min="1348" max="1348" width="16.5703125" style="26" bestFit="1" customWidth="1"/>
    <col min="1349" max="1350" width="16.5703125" style="26" customWidth="1"/>
    <col min="1351" max="1412" width="10.7109375" style="26" customWidth="1"/>
    <col min="1413" max="1536" width="9.140625" style="26"/>
    <col min="1537" max="1537" width="69.42578125" style="26" bestFit="1" customWidth="1"/>
    <col min="1538" max="1546" width="16.42578125" style="26" bestFit="1" customWidth="1"/>
    <col min="1547" max="1547" width="15.140625" style="26" bestFit="1" customWidth="1"/>
    <col min="1548" max="1548" width="15.28515625" style="26" bestFit="1" customWidth="1"/>
    <col min="1549" max="1549" width="16.28515625" style="26" bestFit="1" customWidth="1"/>
    <col min="1550" max="1550" width="16.42578125" style="26" bestFit="1" customWidth="1"/>
    <col min="1551" max="1551" width="15.140625" style="26" bestFit="1" customWidth="1"/>
    <col min="1552" max="1552" width="16.28515625" style="26" bestFit="1" customWidth="1"/>
    <col min="1553" max="1554" width="16.42578125" style="26" bestFit="1" customWidth="1"/>
    <col min="1555" max="1555" width="15.140625" style="26" bestFit="1" customWidth="1"/>
    <col min="1556" max="1556" width="16.28515625" style="26" bestFit="1" customWidth="1"/>
    <col min="1557" max="1558" width="16.42578125" style="26" bestFit="1" customWidth="1"/>
    <col min="1559" max="1559" width="15.140625" style="26" bestFit="1" customWidth="1"/>
    <col min="1560" max="1560" width="16.28515625" style="26" bestFit="1" customWidth="1"/>
    <col min="1561" max="1562" width="16.42578125" style="26" bestFit="1" customWidth="1"/>
    <col min="1563" max="1563" width="15.140625" style="26" bestFit="1" customWidth="1"/>
    <col min="1564" max="1564" width="16.28515625" style="26" bestFit="1" customWidth="1"/>
    <col min="1565" max="1566" width="16.42578125" style="26" bestFit="1" customWidth="1"/>
    <col min="1567" max="1567" width="15.140625" style="26" bestFit="1" customWidth="1"/>
    <col min="1568" max="1568" width="16.28515625" style="26" bestFit="1" customWidth="1"/>
    <col min="1569" max="1570" width="16.42578125" style="26" bestFit="1" customWidth="1"/>
    <col min="1571" max="1571" width="15.140625" style="26" bestFit="1" customWidth="1"/>
    <col min="1572" max="1572" width="16.28515625" style="26" bestFit="1" customWidth="1"/>
    <col min="1573" max="1574" width="16.42578125" style="26" bestFit="1" customWidth="1"/>
    <col min="1575" max="1575" width="16.28515625" style="26" bestFit="1" customWidth="1"/>
    <col min="1576" max="1578" width="16.42578125" style="26" bestFit="1" customWidth="1"/>
    <col min="1579" max="1579" width="16.28515625" style="26" bestFit="1" customWidth="1"/>
    <col min="1580" max="1582" width="16.42578125" style="26" bestFit="1" customWidth="1"/>
    <col min="1583" max="1583" width="16.28515625" style="26" bestFit="1" customWidth="1"/>
    <col min="1584" max="1586" width="16.42578125" style="26" bestFit="1" customWidth="1"/>
    <col min="1587" max="1587" width="16.28515625" style="26" bestFit="1" customWidth="1"/>
    <col min="1588" max="1590" width="16.42578125" style="26" bestFit="1" customWidth="1"/>
    <col min="1591" max="1591" width="16.28515625" style="26" bestFit="1" customWidth="1"/>
    <col min="1592" max="1593" width="16.42578125" style="26" bestFit="1" customWidth="1"/>
    <col min="1594" max="1594" width="17.85546875" style="26" bestFit="1" customWidth="1"/>
    <col min="1595" max="1595" width="16.42578125" style="26" bestFit="1" customWidth="1"/>
    <col min="1596" max="1597" width="16.5703125" style="26" bestFit="1" customWidth="1"/>
    <col min="1598" max="1598" width="18" style="26" bestFit="1" customWidth="1"/>
    <col min="1599" max="1599" width="16.42578125" style="26" bestFit="1" customWidth="1"/>
    <col min="1600" max="1600" width="16.5703125" style="26" bestFit="1" customWidth="1"/>
    <col min="1601" max="1601" width="16.42578125" style="26" customWidth="1"/>
    <col min="1602" max="1602" width="17.85546875" style="26" customWidth="1"/>
    <col min="1603" max="1603" width="16.42578125" style="26" bestFit="1" customWidth="1"/>
    <col min="1604" max="1604" width="16.5703125" style="26" bestFit="1" customWidth="1"/>
    <col min="1605" max="1606" width="16.5703125" style="26" customWidth="1"/>
    <col min="1607" max="1668" width="10.7109375" style="26" customWidth="1"/>
    <col min="1669" max="1792" width="9.140625" style="26"/>
    <col min="1793" max="1793" width="69.42578125" style="26" bestFit="1" customWidth="1"/>
    <col min="1794" max="1802" width="16.42578125" style="26" bestFit="1" customWidth="1"/>
    <col min="1803" max="1803" width="15.140625" style="26" bestFit="1" customWidth="1"/>
    <col min="1804" max="1804" width="15.28515625" style="26" bestFit="1" customWidth="1"/>
    <col min="1805" max="1805" width="16.28515625" style="26" bestFit="1" customWidth="1"/>
    <col min="1806" max="1806" width="16.42578125" style="26" bestFit="1" customWidth="1"/>
    <col min="1807" max="1807" width="15.140625" style="26" bestFit="1" customWidth="1"/>
    <col min="1808" max="1808" width="16.28515625" style="26" bestFit="1" customWidth="1"/>
    <col min="1809" max="1810" width="16.42578125" style="26" bestFit="1" customWidth="1"/>
    <col min="1811" max="1811" width="15.140625" style="26" bestFit="1" customWidth="1"/>
    <col min="1812" max="1812" width="16.28515625" style="26" bestFit="1" customWidth="1"/>
    <col min="1813" max="1814" width="16.42578125" style="26" bestFit="1" customWidth="1"/>
    <col min="1815" max="1815" width="15.140625" style="26" bestFit="1" customWidth="1"/>
    <col min="1816" max="1816" width="16.28515625" style="26" bestFit="1" customWidth="1"/>
    <col min="1817" max="1818" width="16.42578125" style="26" bestFit="1" customWidth="1"/>
    <col min="1819" max="1819" width="15.140625" style="26" bestFit="1" customWidth="1"/>
    <col min="1820" max="1820" width="16.28515625" style="26" bestFit="1" customWidth="1"/>
    <col min="1821" max="1822" width="16.42578125" style="26" bestFit="1" customWidth="1"/>
    <col min="1823" max="1823" width="15.140625" style="26" bestFit="1" customWidth="1"/>
    <col min="1824" max="1824" width="16.28515625" style="26" bestFit="1" customWidth="1"/>
    <col min="1825" max="1826" width="16.42578125" style="26" bestFit="1" customWidth="1"/>
    <col min="1827" max="1827" width="15.140625" style="26" bestFit="1" customWidth="1"/>
    <col min="1828" max="1828" width="16.28515625" style="26" bestFit="1" customWidth="1"/>
    <col min="1829" max="1830" width="16.42578125" style="26" bestFit="1" customWidth="1"/>
    <col min="1831" max="1831" width="16.28515625" style="26" bestFit="1" customWidth="1"/>
    <col min="1832" max="1834" width="16.42578125" style="26" bestFit="1" customWidth="1"/>
    <col min="1835" max="1835" width="16.28515625" style="26" bestFit="1" customWidth="1"/>
    <col min="1836" max="1838" width="16.42578125" style="26" bestFit="1" customWidth="1"/>
    <col min="1839" max="1839" width="16.28515625" style="26" bestFit="1" customWidth="1"/>
    <col min="1840" max="1842" width="16.42578125" style="26" bestFit="1" customWidth="1"/>
    <col min="1843" max="1843" width="16.28515625" style="26" bestFit="1" customWidth="1"/>
    <col min="1844" max="1846" width="16.42578125" style="26" bestFit="1" customWidth="1"/>
    <col min="1847" max="1847" width="16.28515625" style="26" bestFit="1" customWidth="1"/>
    <col min="1848" max="1849" width="16.42578125" style="26" bestFit="1" customWidth="1"/>
    <col min="1850" max="1850" width="17.85546875" style="26" bestFit="1" customWidth="1"/>
    <col min="1851" max="1851" width="16.42578125" style="26" bestFit="1" customWidth="1"/>
    <col min="1852" max="1853" width="16.5703125" style="26" bestFit="1" customWidth="1"/>
    <col min="1854" max="1854" width="18" style="26" bestFit="1" customWidth="1"/>
    <col min="1855" max="1855" width="16.42578125" style="26" bestFit="1" customWidth="1"/>
    <col min="1856" max="1856" width="16.5703125" style="26" bestFit="1" customWidth="1"/>
    <col min="1857" max="1857" width="16.42578125" style="26" customWidth="1"/>
    <col min="1858" max="1858" width="17.85546875" style="26" customWidth="1"/>
    <col min="1859" max="1859" width="16.42578125" style="26" bestFit="1" customWidth="1"/>
    <col min="1860" max="1860" width="16.5703125" style="26" bestFit="1" customWidth="1"/>
    <col min="1861" max="1862" width="16.5703125" style="26" customWidth="1"/>
    <col min="1863" max="1924" width="10.7109375" style="26" customWidth="1"/>
    <col min="1925" max="2048" width="9.140625" style="26"/>
    <col min="2049" max="2049" width="69.42578125" style="26" bestFit="1" customWidth="1"/>
    <col min="2050" max="2058" width="16.42578125" style="26" bestFit="1" customWidth="1"/>
    <col min="2059" max="2059" width="15.140625" style="26" bestFit="1" customWidth="1"/>
    <col min="2060" max="2060" width="15.28515625" style="26" bestFit="1" customWidth="1"/>
    <col min="2061" max="2061" width="16.28515625" style="26" bestFit="1" customWidth="1"/>
    <col min="2062" max="2062" width="16.42578125" style="26" bestFit="1" customWidth="1"/>
    <col min="2063" max="2063" width="15.140625" style="26" bestFit="1" customWidth="1"/>
    <col min="2064" max="2064" width="16.28515625" style="26" bestFit="1" customWidth="1"/>
    <col min="2065" max="2066" width="16.42578125" style="26" bestFit="1" customWidth="1"/>
    <col min="2067" max="2067" width="15.140625" style="26" bestFit="1" customWidth="1"/>
    <col min="2068" max="2068" width="16.28515625" style="26" bestFit="1" customWidth="1"/>
    <col min="2069" max="2070" width="16.42578125" style="26" bestFit="1" customWidth="1"/>
    <col min="2071" max="2071" width="15.140625" style="26" bestFit="1" customWidth="1"/>
    <col min="2072" max="2072" width="16.28515625" style="26" bestFit="1" customWidth="1"/>
    <col min="2073" max="2074" width="16.42578125" style="26" bestFit="1" customWidth="1"/>
    <col min="2075" max="2075" width="15.140625" style="26" bestFit="1" customWidth="1"/>
    <col min="2076" max="2076" width="16.28515625" style="26" bestFit="1" customWidth="1"/>
    <col min="2077" max="2078" width="16.42578125" style="26" bestFit="1" customWidth="1"/>
    <col min="2079" max="2079" width="15.140625" style="26" bestFit="1" customWidth="1"/>
    <col min="2080" max="2080" width="16.28515625" style="26" bestFit="1" customWidth="1"/>
    <col min="2081" max="2082" width="16.42578125" style="26" bestFit="1" customWidth="1"/>
    <col min="2083" max="2083" width="15.140625" style="26" bestFit="1" customWidth="1"/>
    <col min="2084" max="2084" width="16.28515625" style="26" bestFit="1" customWidth="1"/>
    <col min="2085" max="2086" width="16.42578125" style="26" bestFit="1" customWidth="1"/>
    <col min="2087" max="2087" width="16.28515625" style="26" bestFit="1" customWidth="1"/>
    <col min="2088" max="2090" width="16.42578125" style="26" bestFit="1" customWidth="1"/>
    <col min="2091" max="2091" width="16.28515625" style="26" bestFit="1" customWidth="1"/>
    <col min="2092" max="2094" width="16.42578125" style="26" bestFit="1" customWidth="1"/>
    <col min="2095" max="2095" width="16.28515625" style="26" bestFit="1" customWidth="1"/>
    <col min="2096" max="2098" width="16.42578125" style="26" bestFit="1" customWidth="1"/>
    <col min="2099" max="2099" width="16.28515625" style="26" bestFit="1" customWidth="1"/>
    <col min="2100" max="2102" width="16.42578125" style="26" bestFit="1" customWidth="1"/>
    <col min="2103" max="2103" width="16.28515625" style="26" bestFit="1" customWidth="1"/>
    <col min="2104" max="2105" width="16.42578125" style="26" bestFit="1" customWidth="1"/>
    <col min="2106" max="2106" width="17.85546875" style="26" bestFit="1" customWidth="1"/>
    <col min="2107" max="2107" width="16.42578125" style="26" bestFit="1" customWidth="1"/>
    <col min="2108" max="2109" width="16.5703125" style="26" bestFit="1" customWidth="1"/>
    <col min="2110" max="2110" width="18" style="26" bestFit="1" customWidth="1"/>
    <col min="2111" max="2111" width="16.42578125" style="26" bestFit="1" customWidth="1"/>
    <col min="2112" max="2112" width="16.5703125" style="26" bestFit="1" customWidth="1"/>
    <col min="2113" max="2113" width="16.42578125" style="26" customWidth="1"/>
    <col min="2114" max="2114" width="17.85546875" style="26" customWidth="1"/>
    <col min="2115" max="2115" width="16.42578125" style="26" bestFit="1" customWidth="1"/>
    <col min="2116" max="2116" width="16.5703125" style="26" bestFit="1" customWidth="1"/>
    <col min="2117" max="2118" width="16.5703125" style="26" customWidth="1"/>
    <col min="2119" max="2180" width="10.7109375" style="26" customWidth="1"/>
    <col min="2181" max="2304" width="9.140625" style="26"/>
    <col min="2305" max="2305" width="69.42578125" style="26" bestFit="1" customWidth="1"/>
    <col min="2306" max="2314" width="16.42578125" style="26" bestFit="1" customWidth="1"/>
    <col min="2315" max="2315" width="15.140625" style="26" bestFit="1" customWidth="1"/>
    <col min="2316" max="2316" width="15.28515625" style="26" bestFit="1" customWidth="1"/>
    <col min="2317" max="2317" width="16.28515625" style="26" bestFit="1" customWidth="1"/>
    <col min="2318" max="2318" width="16.42578125" style="26" bestFit="1" customWidth="1"/>
    <col min="2319" max="2319" width="15.140625" style="26" bestFit="1" customWidth="1"/>
    <col min="2320" max="2320" width="16.28515625" style="26" bestFit="1" customWidth="1"/>
    <col min="2321" max="2322" width="16.42578125" style="26" bestFit="1" customWidth="1"/>
    <col min="2323" max="2323" width="15.140625" style="26" bestFit="1" customWidth="1"/>
    <col min="2324" max="2324" width="16.28515625" style="26" bestFit="1" customWidth="1"/>
    <col min="2325" max="2326" width="16.42578125" style="26" bestFit="1" customWidth="1"/>
    <col min="2327" max="2327" width="15.140625" style="26" bestFit="1" customWidth="1"/>
    <col min="2328" max="2328" width="16.28515625" style="26" bestFit="1" customWidth="1"/>
    <col min="2329" max="2330" width="16.42578125" style="26" bestFit="1" customWidth="1"/>
    <col min="2331" max="2331" width="15.140625" style="26" bestFit="1" customWidth="1"/>
    <col min="2332" max="2332" width="16.28515625" style="26" bestFit="1" customWidth="1"/>
    <col min="2333" max="2334" width="16.42578125" style="26" bestFit="1" customWidth="1"/>
    <col min="2335" max="2335" width="15.140625" style="26" bestFit="1" customWidth="1"/>
    <col min="2336" max="2336" width="16.28515625" style="26" bestFit="1" customWidth="1"/>
    <col min="2337" max="2338" width="16.42578125" style="26" bestFit="1" customWidth="1"/>
    <col min="2339" max="2339" width="15.140625" style="26" bestFit="1" customWidth="1"/>
    <col min="2340" max="2340" width="16.28515625" style="26" bestFit="1" customWidth="1"/>
    <col min="2341" max="2342" width="16.42578125" style="26" bestFit="1" customWidth="1"/>
    <col min="2343" max="2343" width="16.28515625" style="26" bestFit="1" customWidth="1"/>
    <col min="2344" max="2346" width="16.42578125" style="26" bestFit="1" customWidth="1"/>
    <col min="2347" max="2347" width="16.28515625" style="26" bestFit="1" customWidth="1"/>
    <col min="2348" max="2350" width="16.42578125" style="26" bestFit="1" customWidth="1"/>
    <col min="2351" max="2351" width="16.28515625" style="26" bestFit="1" customWidth="1"/>
    <col min="2352" max="2354" width="16.42578125" style="26" bestFit="1" customWidth="1"/>
    <col min="2355" max="2355" width="16.28515625" style="26" bestFit="1" customWidth="1"/>
    <col min="2356" max="2358" width="16.42578125" style="26" bestFit="1" customWidth="1"/>
    <col min="2359" max="2359" width="16.28515625" style="26" bestFit="1" customWidth="1"/>
    <col min="2360" max="2361" width="16.42578125" style="26" bestFit="1" customWidth="1"/>
    <col min="2362" max="2362" width="17.85546875" style="26" bestFit="1" customWidth="1"/>
    <col min="2363" max="2363" width="16.42578125" style="26" bestFit="1" customWidth="1"/>
    <col min="2364" max="2365" width="16.5703125" style="26" bestFit="1" customWidth="1"/>
    <col min="2366" max="2366" width="18" style="26" bestFit="1" customWidth="1"/>
    <col min="2367" max="2367" width="16.42578125" style="26" bestFit="1" customWidth="1"/>
    <col min="2368" max="2368" width="16.5703125" style="26" bestFit="1" customWidth="1"/>
    <col min="2369" max="2369" width="16.42578125" style="26" customWidth="1"/>
    <col min="2370" max="2370" width="17.85546875" style="26" customWidth="1"/>
    <col min="2371" max="2371" width="16.42578125" style="26" bestFit="1" customWidth="1"/>
    <col min="2372" max="2372" width="16.5703125" style="26" bestFit="1" customWidth="1"/>
    <col min="2373" max="2374" width="16.5703125" style="26" customWidth="1"/>
    <col min="2375" max="2436" width="10.7109375" style="26" customWidth="1"/>
    <col min="2437" max="2560" width="9.140625" style="26"/>
    <col min="2561" max="2561" width="69.42578125" style="26" bestFit="1" customWidth="1"/>
    <col min="2562" max="2570" width="16.42578125" style="26" bestFit="1" customWidth="1"/>
    <col min="2571" max="2571" width="15.140625" style="26" bestFit="1" customWidth="1"/>
    <col min="2572" max="2572" width="15.28515625" style="26" bestFit="1" customWidth="1"/>
    <col min="2573" max="2573" width="16.28515625" style="26" bestFit="1" customWidth="1"/>
    <col min="2574" max="2574" width="16.42578125" style="26" bestFit="1" customWidth="1"/>
    <col min="2575" max="2575" width="15.140625" style="26" bestFit="1" customWidth="1"/>
    <col min="2576" max="2576" width="16.28515625" style="26" bestFit="1" customWidth="1"/>
    <col min="2577" max="2578" width="16.42578125" style="26" bestFit="1" customWidth="1"/>
    <col min="2579" max="2579" width="15.140625" style="26" bestFit="1" customWidth="1"/>
    <col min="2580" max="2580" width="16.28515625" style="26" bestFit="1" customWidth="1"/>
    <col min="2581" max="2582" width="16.42578125" style="26" bestFit="1" customWidth="1"/>
    <col min="2583" max="2583" width="15.140625" style="26" bestFit="1" customWidth="1"/>
    <col min="2584" max="2584" width="16.28515625" style="26" bestFit="1" customWidth="1"/>
    <col min="2585" max="2586" width="16.42578125" style="26" bestFit="1" customWidth="1"/>
    <col min="2587" max="2587" width="15.140625" style="26" bestFit="1" customWidth="1"/>
    <col min="2588" max="2588" width="16.28515625" style="26" bestFit="1" customWidth="1"/>
    <col min="2589" max="2590" width="16.42578125" style="26" bestFit="1" customWidth="1"/>
    <col min="2591" max="2591" width="15.140625" style="26" bestFit="1" customWidth="1"/>
    <col min="2592" max="2592" width="16.28515625" style="26" bestFit="1" customWidth="1"/>
    <col min="2593" max="2594" width="16.42578125" style="26" bestFit="1" customWidth="1"/>
    <col min="2595" max="2595" width="15.140625" style="26" bestFit="1" customWidth="1"/>
    <col min="2596" max="2596" width="16.28515625" style="26" bestFit="1" customWidth="1"/>
    <col min="2597" max="2598" width="16.42578125" style="26" bestFit="1" customWidth="1"/>
    <col min="2599" max="2599" width="16.28515625" style="26" bestFit="1" customWidth="1"/>
    <col min="2600" max="2602" width="16.42578125" style="26" bestFit="1" customWidth="1"/>
    <col min="2603" max="2603" width="16.28515625" style="26" bestFit="1" customWidth="1"/>
    <col min="2604" max="2606" width="16.42578125" style="26" bestFit="1" customWidth="1"/>
    <col min="2607" max="2607" width="16.28515625" style="26" bestFit="1" customWidth="1"/>
    <col min="2608" max="2610" width="16.42578125" style="26" bestFit="1" customWidth="1"/>
    <col min="2611" max="2611" width="16.28515625" style="26" bestFit="1" customWidth="1"/>
    <col min="2612" max="2614" width="16.42578125" style="26" bestFit="1" customWidth="1"/>
    <col min="2615" max="2615" width="16.28515625" style="26" bestFit="1" customWidth="1"/>
    <col min="2616" max="2617" width="16.42578125" style="26" bestFit="1" customWidth="1"/>
    <col min="2618" max="2618" width="17.85546875" style="26" bestFit="1" customWidth="1"/>
    <col min="2619" max="2619" width="16.42578125" style="26" bestFit="1" customWidth="1"/>
    <col min="2620" max="2621" width="16.5703125" style="26" bestFit="1" customWidth="1"/>
    <col min="2622" max="2622" width="18" style="26" bestFit="1" customWidth="1"/>
    <col min="2623" max="2623" width="16.42578125" style="26" bestFit="1" customWidth="1"/>
    <col min="2624" max="2624" width="16.5703125" style="26" bestFit="1" customWidth="1"/>
    <col min="2625" max="2625" width="16.42578125" style="26" customWidth="1"/>
    <col min="2626" max="2626" width="17.85546875" style="26" customWidth="1"/>
    <col min="2627" max="2627" width="16.42578125" style="26" bestFit="1" customWidth="1"/>
    <col min="2628" max="2628" width="16.5703125" style="26" bestFit="1" customWidth="1"/>
    <col min="2629" max="2630" width="16.5703125" style="26" customWidth="1"/>
    <col min="2631" max="2692" width="10.7109375" style="26" customWidth="1"/>
    <col min="2693" max="2816" width="9.140625" style="26"/>
    <col min="2817" max="2817" width="69.42578125" style="26" bestFit="1" customWidth="1"/>
    <col min="2818" max="2826" width="16.42578125" style="26" bestFit="1" customWidth="1"/>
    <col min="2827" max="2827" width="15.140625" style="26" bestFit="1" customWidth="1"/>
    <col min="2828" max="2828" width="15.28515625" style="26" bestFit="1" customWidth="1"/>
    <col min="2829" max="2829" width="16.28515625" style="26" bestFit="1" customWidth="1"/>
    <col min="2830" max="2830" width="16.42578125" style="26" bestFit="1" customWidth="1"/>
    <col min="2831" max="2831" width="15.140625" style="26" bestFit="1" customWidth="1"/>
    <col min="2832" max="2832" width="16.28515625" style="26" bestFit="1" customWidth="1"/>
    <col min="2833" max="2834" width="16.42578125" style="26" bestFit="1" customWidth="1"/>
    <col min="2835" max="2835" width="15.140625" style="26" bestFit="1" customWidth="1"/>
    <col min="2836" max="2836" width="16.28515625" style="26" bestFit="1" customWidth="1"/>
    <col min="2837" max="2838" width="16.42578125" style="26" bestFit="1" customWidth="1"/>
    <col min="2839" max="2839" width="15.140625" style="26" bestFit="1" customWidth="1"/>
    <col min="2840" max="2840" width="16.28515625" style="26" bestFit="1" customWidth="1"/>
    <col min="2841" max="2842" width="16.42578125" style="26" bestFit="1" customWidth="1"/>
    <col min="2843" max="2843" width="15.140625" style="26" bestFit="1" customWidth="1"/>
    <col min="2844" max="2844" width="16.28515625" style="26" bestFit="1" customWidth="1"/>
    <col min="2845" max="2846" width="16.42578125" style="26" bestFit="1" customWidth="1"/>
    <col min="2847" max="2847" width="15.140625" style="26" bestFit="1" customWidth="1"/>
    <col min="2848" max="2848" width="16.28515625" style="26" bestFit="1" customWidth="1"/>
    <col min="2849" max="2850" width="16.42578125" style="26" bestFit="1" customWidth="1"/>
    <col min="2851" max="2851" width="15.140625" style="26" bestFit="1" customWidth="1"/>
    <col min="2852" max="2852" width="16.28515625" style="26" bestFit="1" customWidth="1"/>
    <col min="2853" max="2854" width="16.42578125" style="26" bestFit="1" customWidth="1"/>
    <col min="2855" max="2855" width="16.28515625" style="26" bestFit="1" customWidth="1"/>
    <col min="2856" max="2858" width="16.42578125" style="26" bestFit="1" customWidth="1"/>
    <col min="2859" max="2859" width="16.28515625" style="26" bestFit="1" customWidth="1"/>
    <col min="2860" max="2862" width="16.42578125" style="26" bestFit="1" customWidth="1"/>
    <col min="2863" max="2863" width="16.28515625" style="26" bestFit="1" customWidth="1"/>
    <col min="2864" max="2866" width="16.42578125" style="26" bestFit="1" customWidth="1"/>
    <col min="2867" max="2867" width="16.28515625" style="26" bestFit="1" customWidth="1"/>
    <col min="2868" max="2870" width="16.42578125" style="26" bestFit="1" customWidth="1"/>
    <col min="2871" max="2871" width="16.28515625" style="26" bestFit="1" customWidth="1"/>
    <col min="2872" max="2873" width="16.42578125" style="26" bestFit="1" customWidth="1"/>
    <col min="2874" max="2874" width="17.85546875" style="26" bestFit="1" customWidth="1"/>
    <col min="2875" max="2875" width="16.42578125" style="26" bestFit="1" customWidth="1"/>
    <col min="2876" max="2877" width="16.5703125" style="26" bestFit="1" customWidth="1"/>
    <col min="2878" max="2878" width="18" style="26" bestFit="1" customWidth="1"/>
    <col min="2879" max="2879" width="16.42578125" style="26" bestFit="1" customWidth="1"/>
    <col min="2880" max="2880" width="16.5703125" style="26" bestFit="1" customWidth="1"/>
    <col min="2881" max="2881" width="16.42578125" style="26" customWidth="1"/>
    <col min="2882" max="2882" width="17.85546875" style="26" customWidth="1"/>
    <col min="2883" max="2883" width="16.42578125" style="26" bestFit="1" customWidth="1"/>
    <col min="2884" max="2884" width="16.5703125" style="26" bestFit="1" customWidth="1"/>
    <col min="2885" max="2886" width="16.5703125" style="26" customWidth="1"/>
    <col min="2887" max="2948" width="10.7109375" style="26" customWidth="1"/>
    <col min="2949" max="3072" width="9.140625" style="26"/>
    <col min="3073" max="3073" width="69.42578125" style="26" bestFit="1" customWidth="1"/>
    <col min="3074" max="3082" width="16.42578125" style="26" bestFit="1" customWidth="1"/>
    <col min="3083" max="3083" width="15.140625" style="26" bestFit="1" customWidth="1"/>
    <col min="3084" max="3084" width="15.28515625" style="26" bestFit="1" customWidth="1"/>
    <col min="3085" max="3085" width="16.28515625" style="26" bestFit="1" customWidth="1"/>
    <col min="3086" max="3086" width="16.42578125" style="26" bestFit="1" customWidth="1"/>
    <col min="3087" max="3087" width="15.140625" style="26" bestFit="1" customWidth="1"/>
    <col min="3088" max="3088" width="16.28515625" style="26" bestFit="1" customWidth="1"/>
    <col min="3089" max="3090" width="16.42578125" style="26" bestFit="1" customWidth="1"/>
    <col min="3091" max="3091" width="15.140625" style="26" bestFit="1" customWidth="1"/>
    <col min="3092" max="3092" width="16.28515625" style="26" bestFit="1" customWidth="1"/>
    <col min="3093" max="3094" width="16.42578125" style="26" bestFit="1" customWidth="1"/>
    <col min="3095" max="3095" width="15.140625" style="26" bestFit="1" customWidth="1"/>
    <col min="3096" max="3096" width="16.28515625" style="26" bestFit="1" customWidth="1"/>
    <col min="3097" max="3098" width="16.42578125" style="26" bestFit="1" customWidth="1"/>
    <col min="3099" max="3099" width="15.140625" style="26" bestFit="1" customWidth="1"/>
    <col min="3100" max="3100" width="16.28515625" style="26" bestFit="1" customWidth="1"/>
    <col min="3101" max="3102" width="16.42578125" style="26" bestFit="1" customWidth="1"/>
    <col min="3103" max="3103" width="15.140625" style="26" bestFit="1" customWidth="1"/>
    <col min="3104" max="3104" width="16.28515625" style="26" bestFit="1" customWidth="1"/>
    <col min="3105" max="3106" width="16.42578125" style="26" bestFit="1" customWidth="1"/>
    <col min="3107" max="3107" width="15.140625" style="26" bestFit="1" customWidth="1"/>
    <col min="3108" max="3108" width="16.28515625" style="26" bestFit="1" customWidth="1"/>
    <col min="3109" max="3110" width="16.42578125" style="26" bestFit="1" customWidth="1"/>
    <col min="3111" max="3111" width="16.28515625" style="26" bestFit="1" customWidth="1"/>
    <col min="3112" max="3114" width="16.42578125" style="26" bestFit="1" customWidth="1"/>
    <col min="3115" max="3115" width="16.28515625" style="26" bestFit="1" customWidth="1"/>
    <col min="3116" max="3118" width="16.42578125" style="26" bestFit="1" customWidth="1"/>
    <col min="3119" max="3119" width="16.28515625" style="26" bestFit="1" customWidth="1"/>
    <col min="3120" max="3122" width="16.42578125" style="26" bestFit="1" customWidth="1"/>
    <col min="3123" max="3123" width="16.28515625" style="26" bestFit="1" customWidth="1"/>
    <col min="3124" max="3126" width="16.42578125" style="26" bestFit="1" customWidth="1"/>
    <col min="3127" max="3127" width="16.28515625" style="26" bestFit="1" customWidth="1"/>
    <col min="3128" max="3129" width="16.42578125" style="26" bestFit="1" customWidth="1"/>
    <col min="3130" max="3130" width="17.85546875" style="26" bestFit="1" customWidth="1"/>
    <col min="3131" max="3131" width="16.42578125" style="26" bestFit="1" customWidth="1"/>
    <col min="3132" max="3133" width="16.5703125" style="26" bestFit="1" customWidth="1"/>
    <col min="3134" max="3134" width="18" style="26" bestFit="1" customWidth="1"/>
    <col min="3135" max="3135" width="16.42578125" style="26" bestFit="1" customWidth="1"/>
    <col min="3136" max="3136" width="16.5703125" style="26" bestFit="1" customWidth="1"/>
    <col min="3137" max="3137" width="16.42578125" style="26" customWidth="1"/>
    <col min="3138" max="3138" width="17.85546875" style="26" customWidth="1"/>
    <col min="3139" max="3139" width="16.42578125" style="26" bestFit="1" customWidth="1"/>
    <col min="3140" max="3140" width="16.5703125" style="26" bestFit="1" customWidth="1"/>
    <col min="3141" max="3142" width="16.5703125" style="26" customWidth="1"/>
    <col min="3143" max="3204" width="10.7109375" style="26" customWidth="1"/>
    <col min="3205" max="3328" width="9.140625" style="26"/>
    <col min="3329" max="3329" width="69.42578125" style="26" bestFit="1" customWidth="1"/>
    <col min="3330" max="3338" width="16.42578125" style="26" bestFit="1" customWidth="1"/>
    <col min="3339" max="3339" width="15.140625" style="26" bestFit="1" customWidth="1"/>
    <col min="3340" max="3340" width="15.28515625" style="26" bestFit="1" customWidth="1"/>
    <col min="3341" max="3341" width="16.28515625" style="26" bestFit="1" customWidth="1"/>
    <col min="3342" max="3342" width="16.42578125" style="26" bestFit="1" customWidth="1"/>
    <col min="3343" max="3343" width="15.140625" style="26" bestFit="1" customWidth="1"/>
    <col min="3344" max="3344" width="16.28515625" style="26" bestFit="1" customWidth="1"/>
    <col min="3345" max="3346" width="16.42578125" style="26" bestFit="1" customWidth="1"/>
    <col min="3347" max="3347" width="15.140625" style="26" bestFit="1" customWidth="1"/>
    <col min="3348" max="3348" width="16.28515625" style="26" bestFit="1" customWidth="1"/>
    <col min="3349" max="3350" width="16.42578125" style="26" bestFit="1" customWidth="1"/>
    <col min="3351" max="3351" width="15.140625" style="26" bestFit="1" customWidth="1"/>
    <col min="3352" max="3352" width="16.28515625" style="26" bestFit="1" customWidth="1"/>
    <col min="3353" max="3354" width="16.42578125" style="26" bestFit="1" customWidth="1"/>
    <col min="3355" max="3355" width="15.140625" style="26" bestFit="1" customWidth="1"/>
    <col min="3356" max="3356" width="16.28515625" style="26" bestFit="1" customWidth="1"/>
    <col min="3357" max="3358" width="16.42578125" style="26" bestFit="1" customWidth="1"/>
    <col min="3359" max="3359" width="15.140625" style="26" bestFit="1" customWidth="1"/>
    <col min="3360" max="3360" width="16.28515625" style="26" bestFit="1" customWidth="1"/>
    <col min="3361" max="3362" width="16.42578125" style="26" bestFit="1" customWidth="1"/>
    <col min="3363" max="3363" width="15.140625" style="26" bestFit="1" customWidth="1"/>
    <col min="3364" max="3364" width="16.28515625" style="26" bestFit="1" customWidth="1"/>
    <col min="3365" max="3366" width="16.42578125" style="26" bestFit="1" customWidth="1"/>
    <col min="3367" max="3367" width="16.28515625" style="26" bestFit="1" customWidth="1"/>
    <col min="3368" max="3370" width="16.42578125" style="26" bestFit="1" customWidth="1"/>
    <col min="3371" max="3371" width="16.28515625" style="26" bestFit="1" customWidth="1"/>
    <col min="3372" max="3374" width="16.42578125" style="26" bestFit="1" customWidth="1"/>
    <col min="3375" max="3375" width="16.28515625" style="26" bestFit="1" customWidth="1"/>
    <col min="3376" max="3378" width="16.42578125" style="26" bestFit="1" customWidth="1"/>
    <col min="3379" max="3379" width="16.28515625" style="26" bestFit="1" customWidth="1"/>
    <col min="3380" max="3382" width="16.42578125" style="26" bestFit="1" customWidth="1"/>
    <col min="3383" max="3383" width="16.28515625" style="26" bestFit="1" customWidth="1"/>
    <col min="3384" max="3385" width="16.42578125" style="26" bestFit="1" customWidth="1"/>
    <col min="3386" max="3386" width="17.85546875" style="26" bestFit="1" customWidth="1"/>
    <col min="3387" max="3387" width="16.42578125" style="26" bestFit="1" customWidth="1"/>
    <col min="3388" max="3389" width="16.5703125" style="26" bestFit="1" customWidth="1"/>
    <col min="3390" max="3390" width="18" style="26" bestFit="1" customWidth="1"/>
    <col min="3391" max="3391" width="16.42578125" style="26" bestFit="1" customWidth="1"/>
    <col min="3392" max="3392" width="16.5703125" style="26" bestFit="1" customWidth="1"/>
    <col min="3393" max="3393" width="16.42578125" style="26" customWidth="1"/>
    <col min="3394" max="3394" width="17.85546875" style="26" customWidth="1"/>
    <col min="3395" max="3395" width="16.42578125" style="26" bestFit="1" customWidth="1"/>
    <col min="3396" max="3396" width="16.5703125" style="26" bestFit="1" customWidth="1"/>
    <col min="3397" max="3398" width="16.5703125" style="26" customWidth="1"/>
    <col min="3399" max="3460" width="10.7109375" style="26" customWidth="1"/>
    <col min="3461" max="3584" width="9.140625" style="26"/>
    <col min="3585" max="3585" width="69.42578125" style="26" bestFit="1" customWidth="1"/>
    <col min="3586" max="3594" width="16.42578125" style="26" bestFit="1" customWidth="1"/>
    <col min="3595" max="3595" width="15.140625" style="26" bestFit="1" customWidth="1"/>
    <col min="3596" max="3596" width="15.28515625" style="26" bestFit="1" customWidth="1"/>
    <col min="3597" max="3597" width="16.28515625" style="26" bestFit="1" customWidth="1"/>
    <col min="3598" max="3598" width="16.42578125" style="26" bestFit="1" customWidth="1"/>
    <col min="3599" max="3599" width="15.140625" style="26" bestFit="1" customWidth="1"/>
    <col min="3600" max="3600" width="16.28515625" style="26" bestFit="1" customWidth="1"/>
    <col min="3601" max="3602" width="16.42578125" style="26" bestFit="1" customWidth="1"/>
    <col min="3603" max="3603" width="15.140625" style="26" bestFit="1" customWidth="1"/>
    <col min="3604" max="3604" width="16.28515625" style="26" bestFit="1" customWidth="1"/>
    <col min="3605" max="3606" width="16.42578125" style="26" bestFit="1" customWidth="1"/>
    <col min="3607" max="3607" width="15.140625" style="26" bestFit="1" customWidth="1"/>
    <col min="3608" max="3608" width="16.28515625" style="26" bestFit="1" customWidth="1"/>
    <col min="3609" max="3610" width="16.42578125" style="26" bestFit="1" customWidth="1"/>
    <col min="3611" max="3611" width="15.140625" style="26" bestFit="1" customWidth="1"/>
    <col min="3612" max="3612" width="16.28515625" style="26" bestFit="1" customWidth="1"/>
    <col min="3613" max="3614" width="16.42578125" style="26" bestFit="1" customWidth="1"/>
    <col min="3615" max="3615" width="15.140625" style="26" bestFit="1" customWidth="1"/>
    <col min="3616" max="3616" width="16.28515625" style="26" bestFit="1" customWidth="1"/>
    <col min="3617" max="3618" width="16.42578125" style="26" bestFit="1" customWidth="1"/>
    <col min="3619" max="3619" width="15.140625" style="26" bestFit="1" customWidth="1"/>
    <col min="3620" max="3620" width="16.28515625" style="26" bestFit="1" customWidth="1"/>
    <col min="3621" max="3622" width="16.42578125" style="26" bestFit="1" customWidth="1"/>
    <col min="3623" max="3623" width="16.28515625" style="26" bestFit="1" customWidth="1"/>
    <col min="3624" max="3626" width="16.42578125" style="26" bestFit="1" customWidth="1"/>
    <col min="3627" max="3627" width="16.28515625" style="26" bestFit="1" customWidth="1"/>
    <col min="3628" max="3630" width="16.42578125" style="26" bestFit="1" customWidth="1"/>
    <col min="3631" max="3631" width="16.28515625" style="26" bestFit="1" customWidth="1"/>
    <col min="3632" max="3634" width="16.42578125" style="26" bestFit="1" customWidth="1"/>
    <col min="3635" max="3635" width="16.28515625" style="26" bestFit="1" customWidth="1"/>
    <col min="3636" max="3638" width="16.42578125" style="26" bestFit="1" customWidth="1"/>
    <col min="3639" max="3639" width="16.28515625" style="26" bestFit="1" customWidth="1"/>
    <col min="3640" max="3641" width="16.42578125" style="26" bestFit="1" customWidth="1"/>
    <col min="3642" max="3642" width="17.85546875" style="26" bestFit="1" customWidth="1"/>
    <col min="3643" max="3643" width="16.42578125" style="26" bestFit="1" customWidth="1"/>
    <col min="3644" max="3645" width="16.5703125" style="26" bestFit="1" customWidth="1"/>
    <col min="3646" max="3646" width="18" style="26" bestFit="1" customWidth="1"/>
    <col min="3647" max="3647" width="16.42578125" style="26" bestFit="1" customWidth="1"/>
    <col min="3648" max="3648" width="16.5703125" style="26" bestFit="1" customWidth="1"/>
    <col min="3649" max="3649" width="16.42578125" style="26" customWidth="1"/>
    <col min="3650" max="3650" width="17.85546875" style="26" customWidth="1"/>
    <col min="3651" max="3651" width="16.42578125" style="26" bestFit="1" customWidth="1"/>
    <col min="3652" max="3652" width="16.5703125" style="26" bestFit="1" customWidth="1"/>
    <col min="3653" max="3654" width="16.5703125" style="26" customWidth="1"/>
    <col min="3655" max="3716" width="10.7109375" style="26" customWidth="1"/>
    <col min="3717" max="3840" width="9.140625" style="26"/>
    <col min="3841" max="3841" width="69.42578125" style="26" bestFit="1" customWidth="1"/>
    <col min="3842" max="3850" width="16.42578125" style="26" bestFit="1" customWidth="1"/>
    <col min="3851" max="3851" width="15.140625" style="26" bestFit="1" customWidth="1"/>
    <col min="3852" max="3852" width="15.28515625" style="26" bestFit="1" customWidth="1"/>
    <col min="3853" max="3853" width="16.28515625" style="26" bestFit="1" customWidth="1"/>
    <col min="3854" max="3854" width="16.42578125" style="26" bestFit="1" customWidth="1"/>
    <col min="3855" max="3855" width="15.140625" style="26" bestFit="1" customWidth="1"/>
    <col min="3856" max="3856" width="16.28515625" style="26" bestFit="1" customWidth="1"/>
    <col min="3857" max="3858" width="16.42578125" style="26" bestFit="1" customWidth="1"/>
    <col min="3859" max="3859" width="15.140625" style="26" bestFit="1" customWidth="1"/>
    <col min="3860" max="3860" width="16.28515625" style="26" bestFit="1" customWidth="1"/>
    <col min="3861" max="3862" width="16.42578125" style="26" bestFit="1" customWidth="1"/>
    <col min="3863" max="3863" width="15.140625" style="26" bestFit="1" customWidth="1"/>
    <col min="3864" max="3864" width="16.28515625" style="26" bestFit="1" customWidth="1"/>
    <col min="3865" max="3866" width="16.42578125" style="26" bestFit="1" customWidth="1"/>
    <col min="3867" max="3867" width="15.140625" style="26" bestFit="1" customWidth="1"/>
    <col min="3868" max="3868" width="16.28515625" style="26" bestFit="1" customWidth="1"/>
    <col min="3869" max="3870" width="16.42578125" style="26" bestFit="1" customWidth="1"/>
    <col min="3871" max="3871" width="15.140625" style="26" bestFit="1" customWidth="1"/>
    <col min="3872" max="3872" width="16.28515625" style="26" bestFit="1" customWidth="1"/>
    <col min="3873" max="3874" width="16.42578125" style="26" bestFit="1" customWidth="1"/>
    <col min="3875" max="3875" width="15.140625" style="26" bestFit="1" customWidth="1"/>
    <col min="3876" max="3876" width="16.28515625" style="26" bestFit="1" customWidth="1"/>
    <col min="3877" max="3878" width="16.42578125" style="26" bestFit="1" customWidth="1"/>
    <col min="3879" max="3879" width="16.28515625" style="26" bestFit="1" customWidth="1"/>
    <col min="3880" max="3882" width="16.42578125" style="26" bestFit="1" customWidth="1"/>
    <col min="3883" max="3883" width="16.28515625" style="26" bestFit="1" customWidth="1"/>
    <col min="3884" max="3886" width="16.42578125" style="26" bestFit="1" customWidth="1"/>
    <col min="3887" max="3887" width="16.28515625" style="26" bestFit="1" customWidth="1"/>
    <col min="3888" max="3890" width="16.42578125" style="26" bestFit="1" customWidth="1"/>
    <col min="3891" max="3891" width="16.28515625" style="26" bestFit="1" customWidth="1"/>
    <col min="3892" max="3894" width="16.42578125" style="26" bestFit="1" customWidth="1"/>
    <col min="3895" max="3895" width="16.28515625" style="26" bestFit="1" customWidth="1"/>
    <col min="3896" max="3897" width="16.42578125" style="26" bestFit="1" customWidth="1"/>
    <col min="3898" max="3898" width="17.85546875" style="26" bestFit="1" customWidth="1"/>
    <col min="3899" max="3899" width="16.42578125" style="26" bestFit="1" customWidth="1"/>
    <col min="3900" max="3901" width="16.5703125" style="26" bestFit="1" customWidth="1"/>
    <col min="3902" max="3902" width="18" style="26" bestFit="1" customWidth="1"/>
    <col min="3903" max="3903" width="16.42578125" style="26" bestFit="1" customWidth="1"/>
    <col min="3904" max="3904" width="16.5703125" style="26" bestFit="1" customWidth="1"/>
    <col min="3905" max="3905" width="16.42578125" style="26" customWidth="1"/>
    <col min="3906" max="3906" width="17.85546875" style="26" customWidth="1"/>
    <col min="3907" max="3907" width="16.42578125" style="26" bestFit="1" customWidth="1"/>
    <col min="3908" max="3908" width="16.5703125" style="26" bestFit="1" customWidth="1"/>
    <col min="3909" max="3910" width="16.5703125" style="26" customWidth="1"/>
    <col min="3911" max="3972" width="10.7109375" style="26" customWidth="1"/>
    <col min="3973" max="4096" width="9.140625" style="26"/>
    <col min="4097" max="4097" width="69.42578125" style="26" bestFit="1" customWidth="1"/>
    <col min="4098" max="4106" width="16.42578125" style="26" bestFit="1" customWidth="1"/>
    <col min="4107" max="4107" width="15.140625" style="26" bestFit="1" customWidth="1"/>
    <col min="4108" max="4108" width="15.28515625" style="26" bestFit="1" customWidth="1"/>
    <col min="4109" max="4109" width="16.28515625" style="26" bestFit="1" customWidth="1"/>
    <col min="4110" max="4110" width="16.42578125" style="26" bestFit="1" customWidth="1"/>
    <col min="4111" max="4111" width="15.140625" style="26" bestFit="1" customWidth="1"/>
    <col min="4112" max="4112" width="16.28515625" style="26" bestFit="1" customWidth="1"/>
    <col min="4113" max="4114" width="16.42578125" style="26" bestFit="1" customWidth="1"/>
    <col min="4115" max="4115" width="15.140625" style="26" bestFit="1" customWidth="1"/>
    <col min="4116" max="4116" width="16.28515625" style="26" bestFit="1" customWidth="1"/>
    <col min="4117" max="4118" width="16.42578125" style="26" bestFit="1" customWidth="1"/>
    <col min="4119" max="4119" width="15.140625" style="26" bestFit="1" customWidth="1"/>
    <col min="4120" max="4120" width="16.28515625" style="26" bestFit="1" customWidth="1"/>
    <col min="4121" max="4122" width="16.42578125" style="26" bestFit="1" customWidth="1"/>
    <col min="4123" max="4123" width="15.140625" style="26" bestFit="1" customWidth="1"/>
    <col min="4124" max="4124" width="16.28515625" style="26" bestFit="1" customWidth="1"/>
    <col min="4125" max="4126" width="16.42578125" style="26" bestFit="1" customWidth="1"/>
    <col min="4127" max="4127" width="15.140625" style="26" bestFit="1" customWidth="1"/>
    <col min="4128" max="4128" width="16.28515625" style="26" bestFit="1" customWidth="1"/>
    <col min="4129" max="4130" width="16.42578125" style="26" bestFit="1" customWidth="1"/>
    <col min="4131" max="4131" width="15.140625" style="26" bestFit="1" customWidth="1"/>
    <col min="4132" max="4132" width="16.28515625" style="26" bestFit="1" customWidth="1"/>
    <col min="4133" max="4134" width="16.42578125" style="26" bestFit="1" customWidth="1"/>
    <col min="4135" max="4135" width="16.28515625" style="26" bestFit="1" customWidth="1"/>
    <col min="4136" max="4138" width="16.42578125" style="26" bestFit="1" customWidth="1"/>
    <col min="4139" max="4139" width="16.28515625" style="26" bestFit="1" customWidth="1"/>
    <col min="4140" max="4142" width="16.42578125" style="26" bestFit="1" customWidth="1"/>
    <col min="4143" max="4143" width="16.28515625" style="26" bestFit="1" customWidth="1"/>
    <col min="4144" max="4146" width="16.42578125" style="26" bestFit="1" customWidth="1"/>
    <col min="4147" max="4147" width="16.28515625" style="26" bestFit="1" customWidth="1"/>
    <col min="4148" max="4150" width="16.42578125" style="26" bestFit="1" customWidth="1"/>
    <col min="4151" max="4151" width="16.28515625" style="26" bestFit="1" customWidth="1"/>
    <col min="4152" max="4153" width="16.42578125" style="26" bestFit="1" customWidth="1"/>
    <col min="4154" max="4154" width="17.85546875" style="26" bestFit="1" customWidth="1"/>
    <col min="4155" max="4155" width="16.42578125" style="26" bestFit="1" customWidth="1"/>
    <col min="4156" max="4157" width="16.5703125" style="26" bestFit="1" customWidth="1"/>
    <col min="4158" max="4158" width="18" style="26" bestFit="1" customWidth="1"/>
    <col min="4159" max="4159" width="16.42578125" style="26" bestFit="1" customWidth="1"/>
    <col min="4160" max="4160" width="16.5703125" style="26" bestFit="1" customWidth="1"/>
    <col min="4161" max="4161" width="16.42578125" style="26" customWidth="1"/>
    <col min="4162" max="4162" width="17.85546875" style="26" customWidth="1"/>
    <col min="4163" max="4163" width="16.42578125" style="26" bestFit="1" customWidth="1"/>
    <col min="4164" max="4164" width="16.5703125" style="26" bestFit="1" customWidth="1"/>
    <col min="4165" max="4166" width="16.5703125" style="26" customWidth="1"/>
    <col min="4167" max="4228" width="10.7109375" style="26" customWidth="1"/>
    <col min="4229" max="4352" width="9.140625" style="26"/>
    <col min="4353" max="4353" width="69.42578125" style="26" bestFit="1" customWidth="1"/>
    <col min="4354" max="4362" width="16.42578125" style="26" bestFit="1" customWidth="1"/>
    <col min="4363" max="4363" width="15.140625" style="26" bestFit="1" customWidth="1"/>
    <col min="4364" max="4364" width="15.28515625" style="26" bestFit="1" customWidth="1"/>
    <col min="4365" max="4365" width="16.28515625" style="26" bestFit="1" customWidth="1"/>
    <col min="4366" max="4366" width="16.42578125" style="26" bestFit="1" customWidth="1"/>
    <col min="4367" max="4367" width="15.140625" style="26" bestFit="1" customWidth="1"/>
    <col min="4368" max="4368" width="16.28515625" style="26" bestFit="1" customWidth="1"/>
    <col min="4369" max="4370" width="16.42578125" style="26" bestFit="1" customWidth="1"/>
    <col min="4371" max="4371" width="15.140625" style="26" bestFit="1" customWidth="1"/>
    <col min="4372" max="4372" width="16.28515625" style="26" bestFit="1" customWidth="1"/>
    <col min="4373" max="4374" width="16.42578125" style="26" bestFit="1" customWidth="1"/>
    <col min="4375" max="4375" width="15.140625" style="26" bestFit="1" customWidth="1"/>
    <col min="4376" max="4376" width="16.28515625" style="26" bestFit="1" customWidth="1"/>
    <col min="4377" max="4378" width="16.42578125" style="26" bestFit="1" customWidth="1"/>
    <col min="4379" max="4379" width="15.140625" style="26" bestFit="1" customWidth="1"/>
    <col min="4380" max="4380" width="16.28515625" style="26" bestFit="1" customWidth="1"/>
    <col min="4381" max="4382" width="16.42578125" style="26" bestFit="1" customWidth="1"/>
    <col min="4383" max="4383" width="15.140625" style="26" bestFit="1" customWidth="1"/>
    <col min="4384" max="4384" width="16.28515625" style="26" bestFit="1" customWidth="1"/>
    <col min="4385" max="4386" width="16.42578125" style="26" bestFit="1" customWidth="1"/>
    <col min="4387" max="4387" width="15.140625" style="26" bestFit="1" customWidth="1"/>
    <col min="4388" max="4388" width="16.28515625" style="26" bestFit="1" customWidth="1"/>
    <col min="4389" max="4390" width="16.42578125" style="26" bestFit="1" customWidth="1"/>
    <col min="4391" max="4391" width="16.28515625" style="26" bestFit="1" customWidth="1"/>
    <col min="4392" max="4394" width="16.42578125" style="26" bestFit="1" customWidth="1"/>
    <col min="4395" max="4395" width="16.28515625" style="26" bestFit="1" customWidth="1"/>
    <col min="4396" max="4398" width="16.42578125" style="26" bestFit="1" customWidth="1"/>
    <col min="4399" max="4399" width="16.28515625" style="26" bestFit="1" customWidth="1"/>
    <col min="4400" max="4402" width="16.42578125" style="26" bestFit="1" customWidth="1"/>
    <col min="4403" max="4403" width="16.28515625" style="26" bestFit="1" customWidth="1"/>
    <col min="4404" max="4406" width="16.42578125" style="26" bestFit="1" customWidth="1"/>
    <col min="4407" max="4407" width="16.28515625" style="26" bestFit="1" customWidth="1"/>
    <col min="4408" max="4409" width="16.42578125" style="26" bestFit="1" customWidth="1"/>
    <col min="4410" max="4410" width="17.85546875" style="26" bestFit="1" customWidth="1"/>
    <col min="4411" max="4411" width="16.42578125" style="26" bestFit="1" customWidth="1"/>
    <col min="4412" max="4413" width="16.5703125" style="26" bestFit="1" customWidth="1"/>
    <col min="4414" max="4414" width="18" style="26" bestFit="1" customWidth="1"/>
    <col min="4415" max="4415" width="16.42578125" style="26" bestFit="1" customWidth="1"/>
    <col min="4416" max="4416" width="16.5703125" style="26" bestFit="1" customWidth="1"/>
    <col min="4417" max="4417" width="16.42578125" style="26" customWidth="1"/>
    <col min="4418" max="4418" width="17.85546875" style="26" customWidth="1"/>
    <col min="4419" max="4419" width="16.42578125" style="26" bestFit="1" customWidth="1"/>
    <col min="4420" max="4420" width="16.5703125" style="26" bestFit="1" customWidth="1"/>
    <col min="4421" max="4422" width="16.5703125" style="26" customWidth="1"/>
    <col min="4423" max="4484" width="10.7109375" style="26" customWidth="1"/>
    <col min="4485" max="4608" width="9.140625" style="26"/>
    <col min="4609" max="4609" width="69.42578125" style="26" bestFit="1" customWidth="1"/>
    <col min="4610" max="4618" width="16.42578125" style="26" bestFit="1" customWidth="1"/>
    <col min="4619" max="4619" width="15.140625" style="26" bestFit="1" customWidth="1"/>
    <col min="4620" max="4620" width="15.28515625" style="26" bestFit="1" customWidth="1"/>
    <col min="4621" max="4621" width="16.28515625" style="26" bestFit="1" customWidth="1"/>
    <col min="4622" max="4622" width="16.42578125" style="26" bestFit="1" customWidth="1"/>
    <col min="4623" max="4623" width="15.140625" style="26" bestFit="1" customWidth="1"/>
    <col min="4624" max="4624" width="16.28515625" style="26" bestFit="1" customWidth="1"/>
    <col min="4625" max="4626" width="16.42578125" style="26" bestFit="1" customWidth="1"/>
    <col min="4627" max="4627" width="15.140625" style="26" bestFit="1" customWidth="1"/>
    <col min="4628" max="4628" width="16.28515625" style="26" bestFit="1" customWidth="1"/>
    <col min="4629" max="4630" width="16.42578125" style="26" bestFit="1" customWidth="1"/>
    <col min="4631" max="4631" width="15.140625" style="26" bestFit="1" customWidth="1"/>
    <col min="4632" max="4632" width="16.28515625" style="26" bestFit="1" customWidth="1"/>
    <col min="4633" max="4634" width="16.42578125" style="26" bestFit="1" customWidth="1"/>
    <col min="4635" max="4635" width="15.140625" style="26" bestFit="1" customWidth="1"/>
    <col min="4636" max="4636" width="16.28515625" style="26" bestFit="1" customWidth="1"/>
    <col min="4637" max="4638" width="16.42578125" style="26" bestFit="1" customWidth="1"/>
    <col min="4639" max="4639" width="15.140625" style="26" bestFit="1" customWidth="1"/>
    <col min="4640" max="4640" width="16.28515625" style="26" bestFit="1" customWidth="1"/>
    <col min="4641" max="4642" width="16.42578125" style="26" bestFit="1" customWidth="1"/>
    <col min="4643" max="4643" width="15.140625" style="26" bestFit="1" customWidth="1"/>
    <col min="4644" max="4644" width="16.28515625" style="26" bestFit="1" customWidth="1"/>
    <col min="4645" max="4646" width="16.42578125" style="26" bestFit="1" customWidth="1"/>
    <col min="4647" max="4647" width="16.28515625" style="26" bestFit="1" customWidth="1"/>
    <col min="4648" max="4650" width="16.42578125" style="26" bestFit="1" customWidth="1"/>
    <col min="4651" max="4651" width="16.28515625" style="26" bestFit="1" customWidth="1"/>
    <col min="4652" max="4654" width="16.42578125" style="26" bestFit="1" customWidth="1"/>
    <col min="4655" max="4655" width="16.28515625" style="26" bestFit="1" customWidth="1"/>
    <col min="4656" max="4658" width="16.42578125" style="26" bestFit="1" customWidth="1"/>
    <col min="4659" max="4659" width="16.28515625" style="26" bestFit="1" customWidth="1"/>
    <col min="4660" max="4662" width="16.42578125" style="26" bestFit="1" customWidth="1"/>
    <col min="4663" max="4663" width="16.28515625" style="26" bestFit="1" customWidth="1"/>
    <col min="4664" max="4665" width="16.42578125" style="26" bestFit="1" customWidth="1"/>
    <col min="4666" max="4666" width="17.85546875" style="26" bestFit="1" customWidth="1"/>
    <col min="4667" max="4667" width="16.42578125" style="26" bestFit="1" customWidth="1"/>
    <col min="4668" max="4669" width="16.5703125" style="26" bestFit="1" customWidth="1"/>
    <col min="4670" max="4670" width="18" style="26" bestFit="1" customWidth="1"/>
    <col min="4671" max="4671" width="16.42578125" style="26" bestFit="1" customWidth="1"/>
    <col min="4672" max="4672" width="16.5703125" style="26" bestFit="1" customWidth="1"/>
    <col min="4673" max="4673" width="16.42578125" style="26" customWidth="1"/>
    <col min="4674" max="4674" width="17.85546875" style="26" customWidth="1"/>
    <col min="4675" max="4675" width="16.42578125" style="26" bestFit="1" customWidth="1"/>
    <col min="4676" max="4676" width="16.5703125" style="26" bestFit="1" customWidth="1"/>
    <col min="4677" max="4678" width="16.5703125" style="26" customWidth="1"/>
    <col min="4679" max="4740" width="10.7109375" style="26" customWidth="1"/>
    <col min="4741" max="4864" width="9.140625" style="26"/>
    <col min="4865" max="4865" width="69.42578125" style="26" bestFit="1" customWidth="1"/>
    <col min="4866" max="4874" width="16.42578125" style="26" bestFit="1" customWidth="1"/>
    <col min="4875" max="4875" width="15.140625" style="26" bestFit="1" customWidth="1"/>
    <col min="4876" max="4876" width="15.28515625" style="26" bestFit="1" customWidth="1"/>
    <col min="4877" max="4877" width="16.28515625" style="26" bestFit="1" customWidth="1"/>
    <col min="4878" max="4878" width="16.42578125" style="26" bestFit="1" customWidth="1"/>
    <col min="4879" max="4879" width="15.140625" style="26" bestFit="1" customWidth="1"/>
    <col min="4880" max="4880" width="16.28515625" style="26" bestFit="1" customWidth="1"/>
    <col min="4881" max="4882" width="16.42578125" style="26" bestFit="1" customWidth="1"/>
    <col min="4883" max="4883" width="15.140625" style="26" bestFit="1" customWidth="1"/>
    <col min="4884" max="4884" width="16.28515625" style="26" bestFit="1" customWidth="1"/>
    <col min="4885" max="4886" width="16.42578125" style="26" bestFit="1" customWidth="1"/>
    <col min="4887" max="4887" width="15.140625" style="26" bestFit="1" customWidth="1"/>
    <col min="4888" max="4888" width="16.28515625" style="26" bestFit="1" customWidth="1"/>
    <col min="4889" max="4890" width="16.42578125" style="26" bestFit="1" customWidth="1"/>
    <col min="4891" max="4891" width="15.140625" style="26" bestFit="1" customWidth="1"/>
    <col min="4892" max="4892" width="16.28515625" style="26" bestFit="1" customWidth="1"/>
    <col min="4893" max="4894" width="16.42578125" style="26" bestFit="1" customWidth="1"/>
    <col min="4895" max="4895" width="15.140625" style="26" bestFit="1" customWidth="1"/>
    <col min="4896" max="4896" width="16.28515625" style="26" bestFit="1" customWidth="1"/>
    <col min="4897" max="4898" width="16.42578125" style="26" bestFit="1" customWidth="1"/>
    <col min="4899" max="4899" width="15.140625" style="26" bestFit="1" customWidth="1"/>
    <col min="4900" max="4900" width="16.28515625" style="26" bestFit="1" customWidth="1"/>
    <col min="4901" max="4902" width="16.42578125" style="26" bestFit="1" customWidth="1"/>
    <col min="4903" max="4903" width="16.28515625" style="26" bestFit="1" customWidth="1"/>
    <col min="4904" max="4906" width="16.42578125" style="26" bestFit="1" customWidth="1"/>
    <col min="4907" max="4907" width="16.28515625" style="26" bestFit="1" customWidth="1"/>
    <col min="4908" max="4910" width="16.42578125" style="26" bestFit="1" customWidth="1"/>
    <col min="4911" max="4911" width="16.28515625" style="26" bestFit="1" customWidth="1"/>
    <col min="4912" max="4914" width="16.42578125" style="26" bestFit="1" customWidth="1"/>
    <col min="4915" max="4915" width="16.28515625" style="26" bestFit="1" customWidth="1"/>
    <col min="4916" max="4918" width="16.42578125" style="26" bestFit="1" customWidth="1"/>
    <col min="4919" max="4919" width="16.28515625" style="26" bestFit="1" customWidth="1"/>
    <col min="4920" max="4921" width="16.42578125" style="26" bestFit="1" customWidth="1"/>
    <col min="4922" max="4922" width="17.85546875" style="26" bestFit="1" customWidth="1"/>
    <col min="4923" max="4923" width="16.42578125" style="26" bestFit="1" customWidth="1"/>
    <col min="4924" max="4925" width="16.5703125" style="26" bestFit="1" customWidth="1"/>
    <col min="4926" max="4926" width="18" style="26" bestFit="1" customWidth="1"/>
    <col min="4927" max="4927" width="16.42578125" style="26" bestFit="1" customWidth="1"/>
    <col min="4928" max="4928" width="16.5703125" style="26" bestFit="1" customWidth="1"/>
    <col min="4929" max="4929" width="16.42578125" style="26" customWidth="1"/>
    <col min="4930" max="4930" width="17.85546875" style="26" customWidth="1"/>
    <col min="4931" max="4931" width="16.42578125" style="26" bestFit="1" customWidth="1"/>
    <col min="4932" max="4932" width="16.5703125" style="26" bestFit="1" customWidth="1"/>
    <col min="4933" max="4934" width="16.5703125" style="26" customWidth="1"/>
    <col min="4935" max="4996" width="10.7109375" style="26" customWidth="1"/>
    <col min="4997" max="5120" width="9.140625" style="26"/>
    <col min="5121" max="5121" width="69.42578125" style="26" bestFit="1" customWidth="1"/>
    <col min="5122" max="5130" width="16.42578125" style="26" bestFit="1" customWidth="1"/>
    <col min="5131" max="5131" width="15.140625" style="26" bestFit="1" customWidth="1"/>
    <col min="5132" max="5132" width="15.28515625" style="26" bestFit="1" customWidth="1"/>
    <col min="5133" max="5133" width="16.28515625" style="26" bestFit="1" customWidth="1"/>
    <col min="5134" max="5134" width="16.42578125" style="26" bestFit="1" customWidth="1"/>
    <col min="5135" max="5135" width="15.140625" style="26" bestFit="1" customWidth="1"/>
    <col min="5136" max="5136" width="16.28515625" style="26" bestFit="1" customWidth="1"/>
    <col min="5137" max="5138" width="16.42578125" style="26" bestFit="1" customWidth="1"/>
    <col min="5139" max="5139" width="15.140625" style="26" bestFit="1" customWidth="1"/>
    <col min="5140" max="5140" width="16.28515625" style="26" bestFit="1" customWidth="1"/>
    <col min="5141" max="5142" width="16.42578125" style="26" bestFit="1" customWidth="1"/>
    <col min="5143" max="5143" width="15.140625" style="26" bestFit="1" customWidth="1"/>
    <col min="5144" max="5144" width="16.28515625" style="26" bestFit="1" customWidth="1"/>
    <col min="5145" max="5146" width="16.42578125" style="26" bestFit="1" customWidth="1"/>
    <col min="5147" max="5147" width="15.140625" style="26" bestFit="1" customWidth="1"/>
    <col min="5148" max="5148" width="16.28515625" style="26" bestFit="1" customWidth="1"/>
    <col min="5149" max="5150" width="16.42578125" style="26" bestFit="1" customWidth="1"/>
    <col min="5151" max="5151" width="15.140625" style="26" bestFit="1" customWidth="1"/>
    <col min="5152" max="5152" width="16.28515625" style="26" bestFit="1" customWidth="1"/>
    <col min="5153" max="5154" width="16.42578125" style="26" bestFit="1" customWidth="1"/>
    <col min="5155" max="5155" width="15.140625" style="26" bestFit="1" customWidth="1"/>
    <col min="5156" max="5156" width="16.28515625" style="26" bestFit="1" customWidth="1"/>
    <col min="5157" max="5158" width="16.42578125" style="26" bestFit="1" customWidth="1"/>
    <col min="5159" max="5159" width="16.28515625" style="26" bestFit="1" customWidth="1"/>
    <col min="5160" max="5162" width="16.42578125" style="26" bestFit="1" customWidth="1"/>
    <col min="5163" max="5163" width="16.28515625" style="26" bestFit="1" customWidth="1"/>
    <col min="5164" max="5166" width="16.42578125" style="26" bestFit="1" customWidth="1"/>
    <col min="5167" max="5167" width="16.28515625" style="26" bestFit="1" customWidth="1"/>
    <col min="5168" max="5170" width="16.42578125" style="26" bestFit="1" customWidth="1"/>
    <col min="5171" max="5171" width="16.28515625" style="26" bestFit="1" customWidth="1"/>
    <col min="5172" max="5174" width="16.42578125" style="26" bestFit="1" customWidth="1"/>
    <col min="5175" max="5175" width="16.28515625" style="26" bestFit="1" customWidth="1"/>
    <col min="5176" max="5177" width="16.42578125" style="26" bestFit="1" customWidth="1"/>
    <col min="5178" max="5178" width="17.85546875" style="26" bestFit="1" customWidth="1"/>
    <col min="5179" max="5179" width="16.42578125" style="26" bestFit="1" customWidth="1"/>
    <col min="5180" max="5181" width="16.5703125" style="26" bestFit="1" customWidth="1"/>
    <col min="5182" max="5182" width="18" style="26" bestFit="1" customWidth="1"/>
    <col min="5183" max="5183" width="16.42578125" style="26" bestFit="1" customWidth="1"/>
    <col min="5184" max="5184" width="16.5703125" style="26" bestFit="1" customWidth="1"/>
    <col min="5185" max="5185" width="16.42578125" style="26" customWidth="1"/>
    <col min="5186" max="5186" width="17.85546875" style="26" customWidth="1"/>
    <col min="5187" max="5187" width="16.42578125" style="26" bestFit="1" customWidth="1"/>
    <col min="5188" max="5188" width="16.5703125" style="26" bestFit="1" customWidth="1"/>
    <col min="5189" max="5190" width="16.5703125" style="26" customWidth="1"/>
    <col min="5191" max="5252" width="10.7109375" style="26" customWidth="1"/>
    <col min="5253" max="5376" width="9.140625" style="26"/>
    <col min="5377" max="5377" width="69.42578125" style="26" bestFit="1" customWidth="1"/>
    <col min="5378" max="5386" width="16.42578125" style="26" bestFit="1" customWidth="1"/>
    <col min="5387" max="5387" width="15.140625" style="26" bestFit="1" customWidth="1"/>
    <col min="5388" max="5388" width="15.28515625" style="26" bestFit="1" customWidth="1"/>
    <col min="5389" max="5389" width="16.28515625" style="26" bestFit="1" customWidth="1"/>
    <col min="5390" max="5390" width="16.42578125" style="26" bestFit="1" customWidth="1"/>
    <col min="5391" max="5391" width="15.140625" style="26" bestFit="1" customWidth="1"/>
    <col min="5392" max="5392" width="16.28515625" style="26" bestFit="1" customWidth="1"/>
    <col min="5393" max="5394" width="16.42578125" style="26" bestFit="1" customWidth="1"/>
    <col min="5395" max="5395" width="15.140625" style="26" bestFit="1" customWidth="1"/>
    <col min="5396" max="5396" width="16.28515625" style="26" bestFit="1" customWidth="1"/>
    <col min="5397" max="5398" width="16.42578125" style="26" bestFit="1" customWidth="1"/>
    <col min="5399" max="5399" width="15.140625" style="26" bestFit="1" customWidth="1"/>
    <col min="5400" max="5400" width="16.28515625" style="26" bestFit="1" customWidth="1"/>
    <col min="5401" max="5402" width="16.42578125" style="26" bestFit="1" customWidth="1"/>
    <col min="5403" max="5403" width="15.140625" style="26" bestFit="1" customWidth="1"/>
    <col min="5404" max="5404" width="16.28515625" style="26" bestFit="1" customWidth="1"/>
    <col min="5405" max="5406" width="16.42578125" style="26" bestFit="1" customWidth="1"/>
    <col min="5407" max="5407" width="15.140625" style="26" bestFit="1" customWidth="1"/>
    <col min="5408" max="5408" width="16.28515625" style="26" bestFit="1" customWidth="1"/>
    <col min="5409" max="5410" width="16.42578125" style="26" bestFit="1" customWidth="1"/>
    <col min="5411" max="5411" width="15.140625" style="26" bestFit="1" customWidth="1"/>
    <col min="5412" max="5412" width="16.28515625" style="26" bestFit="1" customWidth="1"/>
    <col min="5413" max="5414" width="16.42578125" style="26" bestFit="1" customWidth="1"/>
    <col min="5415" max="5415" width="16.28515625" style="26" bestFit="1" customWidth="1"/>
    <col min="5416" max="5418" width="16.42578125" style="26" bestFit="1" customWidth="1"/>
    <col min="5419" max="5419" width="16.28515625" style="26" bestFit="1" customWidth="1"/>
    <col min="5420" max="5422" width="16.42578125" style="26" bestFit="1" customWidth="1"/>
    <col min="5423" max="5423" width="16.28515625" style="26" bestFit="1" customWidth="1"/>
    <col min="5424" max="5426" width="16.42578125" style="26" bestFit="1" customWidth="1"/>
    <col min="5427" max="5427" width="16.28515625" style="26" bestFit="1" customWidth="1"/>
    <col min="5428" max="5430" width="16.42578125" style="26" bestFit="1" customWidth="1"/>
    <col min="5431" max="5431" width="16.28515625" style="26" bestFit="1" customWidth="1"/>
    <col min="5432" max="5433" width="16.42578125" style="26" bestFit="1" customWidth="1"/>
    <col min="5434" max="5434" width="17.85546875" style="26" bestFit="1" customWidth="1"/>
    <col min="5435" max="5435" width="16.42578125" style="26" bestFit="1" customWidth="1"/>
    <col min="5436" max="5437" width="16.5703125" style="26" bestFit="1" customWidth="1"/>
    <col min="5438" max="5438" width="18" style="26" bestFit="1" customWidth="1"/>
    <col min="5439" max="5439" width="16.42578125" style="26" bestFit="1" customWidth="1"/>
    <col min="5440" max="5440" width="16.5703125" style="26" bestFit="1" customWidth="1"/>
    <col min="5441" max="5441" width="16.42578125" style="26" customWidth="1"/>
    <col min="5442" max="5442" width="17.85546875" style="26" customWidth="1"/>
    <col min="5443" max="5443" width="16.42578125" style="26" bestFit="1" customWidth="1"/>
    <col min="5444" max="5444" width="16.5703125" style="26" bestFit="1" customWidth="1"/>
    <col min="5445" max="5446" width="16.5703125" style="26" customWidth="1"/>
    <col min="5447" max="5508" width="10.7109375" style="26" customWidth="1"/>
    <col min="5509" max="5632" width="9.140625" style="26"/>
    <col min="5633" max="5633" width="69.42578125" style="26" bestFit="1" customWidth="1"/>
    <col min="5634" max="5642" width="16.42578125" style="26" bestFit="1" customWidth="1"/>
    <col min="5643" max="5643" width="15.140625" style="26" bestFit="1" customWidth="1"/>
    <col min="5644" max="5644" width="15.28515625" style="26" bestFit="1" customWidth="1"/>
    <col min="5645" max="5645" width="16.28515625" style="26" bestFit="1" customWidth="1"/>
    <col min="5646" max="5646" width="16.42578125" style="26" bestFit="1" customWidth="1"/>
    <col min="5647" max="5647" width="15.140625" style="26" bestFit="1" customWidth="1"/>
    <col min="5648" max="5648" width="16.28515625" style="26" bestFit="1" customWidth="1"/>
    <col min="5649" max="5650" width="16.42578125" style="26" bestFit="1" customWidth="1"/>
    <col min="5651" max="5651" width="15.140625" style="26" bestFit="1" customWidth="1"/>
    <col min="5652" max="5652" width="16.28515625" style="26" bestFit="1" customWidth="1"/>
    <col min="5653" max="5654" width="16.42578125" style="26" bestFit="1" customWidth="1"/>
    <col min="5655" max="5655" width="15.140625" style="26" bestFit="1" customWidth="1"/>
    <col min="5656" max="5656" width="16.28515625" style="26" bestFit="1" customWidth="1"/>
    <col min="5657" max="5658" width="16.42578125" style="26" bestFit="1" customWidth="1"/>
    <col min="5659" max="5659" width="15.140625" style="26" bestFit="1" customWidth="1"/>
    <col min="5660" max="5660" width="16.28515625" style="26" bestFit="1" customWidth="1"/>
    <col min="5661" max="5662" width="16.42578125" style="26" bestFit="1" customWidth="1"/>
    <col min="5663" max="5663" width="15.140625" style="26" bestFit="1" customWidth="1"/>
    <col min="5664" max="5664" width="16.28515625" style="26" bestFit="1" customWidth="1"/>
    <col min="5665" max="5666" width="16.42578125" style="26" bestFit="1" customWidth="1"/>
    <col min="5667" max="5667" width="15.140625" style="26" bestFit="1" customWidth="1"/>
    <col min="5668" max="5668" width="16.28515625" style="26" bestFit="1" customWidth="1"/>
    <col min="5669" max="5670" width="16.42578125" style="26" bestFit="1" customWidth="1"/>
    <col min="5671" max="5671" width="16.28515625" style="26" bestFit="1" customWidth="1"/>
    <col min="5672" max="5674" width="16.42578125" style="26" bestFit="1" customWidth="1"/>
    <col min="5675" max="5675" width="16.28515625" style="26" bestFit="1" customWidth="1"/>
    <col min="5676" max="5678" width="16.42578125" style="26" bestFit="1" customWidth="1"/>
    <col min="5679" max="5679" width="16.28515625" style="26" bestFit="1" customWidth="1"/>
    <col min="5680" max="5682" width="16.42578125" style="26" bestFit="1" customWidth="1"/>
    <col min="5683" max="5683" width="16.28515625" style="26" bestFit="1" customWidth="1"/>
    <col min="5684" max="5686" width="16.42578125" style="26" bestFit="1" customWidth="1"/>
    <col min="5687" max="5687" width="16.28515625" style="26" bestFit="1" customWidth="1"/>
    <col min="5688" max="5689" width="16.42578125" style="26" bestFit="1" customWidth="1"/>
    <col min="5690" max="5690" width="17.85546875" style="26" bestFit="1" customWidth="1"/>
    <col min="5691" max="5691" width="16.42578125" style="26" bestFit="1" customWidth="1"/>
    <col min="5692" max="5693" width="16.5703125" style="26" bestFit="1" customWidth="1"/>
    <col min="5694" max="5694" width="18" style="26" bestFit="1" customWidth="1"/>
    <col min="5695" max="5695" width="16.42578125" style="26" bestFit="1" customWidth="1"/>
    <col min="5696" max="5696" width="16.5703125" style="26" bestFit="1" customWidth="1"/>
    <col min="5697" max="5697" width="16.42578125" style="26" customWidth="1"/>
    <col min="5698" max="5698" width="17.85546875" style="26" customWidth="1"/>
    <col min="5699" max="5699" width="16.42578125" style="26" bestFit="1" customWidth="1"/>
    <col min="5700" max="5700" width="16.5703125" style="26" bestFit="1" customWidth="1"/>
    <col min="5701" max="5702" width="16.5703125" style="26" customWidth="1"/>
    <col min="5703" max="5764" width="10.7109375" style="26" customWidth="1"/>
    <col min="5765" max="5888" width="9.140625" style="26"/>
    <col min="5889" max="5889" width="69.42578125" style="26" bestFit="1" customWidth="1"/>
    <col min="5890" max="5898" width="16.42578125" style="26" bestFit="1" customWidth="1"/>
    <col min="5899" max="5899" width="15.140625" style="26" bestFit="1" customWidth="1"/>
    <col min="5900" max="5900" width="15.28515625" style="26" bestFit="1" customWidth="1"/>
    <col min="5901" max="5901" width="16.28515625" style="26" bestFit="1" customWidth="1"/>
    <col min="5902" max="5902" width="16.42578125" style="26" bestFit="1" customWidth="1"/>
    <col min="5903" max="5903" width="15.140625" style="26" bestFit="1" customWidth="1"/>
    <col min="5904" max="5904" width="16.28515625" style="26" bestFit="1" customWidth="1"/>
    <col min="5905" max="5906" width="16.42578125" style="26" bestFit="1" customWidth="1"/>
    <col min="5907" max="5907" width="15.140625" style="26" bestFit="1" customWidth="1"/>
    <col min="5908" max="5908" width="16.28515625" style="26" bestFit="1" customWidth="1"/>
    <col min="5909" max="5910" width="16.42578125" style="26" bestFit="1" customWidth="1"/>
    <col min="5911" max="5911" width="15.140625" style="26" bestFit="1" customWidth="1"/>
    <col min="5912" max="5912" width="16.28515625" style="26" bestFit="1" customWidth="1"/>
    <col min="5913" max="5914" width="16.42578125" style="26" bestFit="1" customWidth="1"/>
    <col min="5915" max="5915" width="15.140625" style="26" bestFit="1" customWidth="1"/>
    <col min="5916" max="5916" width="16.28515625" style="26" bestFit="1" customWidth="1"/>
    <col min="5917" max="5918" width="16.42578125" style="26" bestFit="1" customWidth="1"/>
    <col min="5919" max="5919" width="15.140625" style="26" bestFit="1" customWidth="1"/>
    <col min="5920" max="5920" width="16.28515625" style="26" bestFit="1" customWidth="1"/>
    <col min="5921" max="5922" width="16.42578125" style="26" bestFit="1" customWidth="1"/>
    <col min="5923" max="5923" width="15.140625" style="26" bestFit="1" customWidth="1"/>
    <col min="5924" max="5924" width="16.28515625" style="26" bestFit="1" customWidth="1"/>
    <col min="5925" max="5926" width="16.42578125" style="26" bestFit="1" customWidth="1"/>
    <col min="5927" max="5927" width="16.28515625" style="26" bestFit="1" customWidth="1"/>
    <col min="5928" max="5930" width="16.42578125" style="26" bestFit="1" customWidth="1"/>
    <col min="5931" max="5931" width="16.28515625" style="26" bestFit="1" customWidth="1"/>
    <col min="5932" max="5934" width="16.42578125" style="26" bestFit="1" customWidth="1"/>
    <col min="5935" max="5935" width="16.28515625" style="26" bestFit="1" customWidth="1"/>
    <col min="5936" max="5938" width="16.42578125" style="26" bestFit="1" customWidth="1"/>
    <col min="5939" max="5939" width="16.28515625" style="26" bestFit="1" customWidth="1"/>
    <col min="5940" max="5942" width="16.42578125" style="26" bestFit="1" customWidth="1"/>
    <col min="5943" max="5943" width="16.28515625" style="26" bestFit="1" customWidth="1"/>
    <col min="5944" max="5945" width="16.42578125" style="26" bestFit="1" customWidth="1"/>
    <col min="5946" max="5946" width="17.85546875" style="26" bestFit="1" customWidth="1"/>
    <col min="5947" max="5947" width="16.42578125" style="26" bestFit="1" customWidth="1"/>
    <col min="5948" max="5949" width="16.5703125" style="26" bestFit="1" customWidth="1"/>
    <col min="5950" max="5950" width="18" style="26" bestFit="1" customWidth="1"/>
    <col min="5951" max="5951" width="16.42578125" style="26" bestFit="1" customWidth="1"/>
    <col min="5952" max="5952" width="16.5703125" style="26" bestFit="1" customWidth="1"/>
    <col min="5953" max="5953" width="16.42578125" style="26" customWidth="1"/>
    <col min="5954" max="5954" width="17.85546875" style="26" customWidth="1"/>
    <col min="5955" max="5955" width="16.42578125" style="26" bestFit="1" customWidth="1"/>
    <col min="5956" max="5956" width="16.5703125" style="26" bestFit="1" customWidth="1"/>
    <col min="5957" max="5958" width="16.5703125" style="26" customWidth="1"/>
    <col min="5959" max="6020" width="10.7109375" style="26" customWidth="1"/>
    <col min="6021" max="6144" width="9.140625" style="26"/>
    <col min="6145" max="6145" width="69.42578125" style="26" bestFit="1" customWidth="1"/>
    <col min="6146" max="6154" width="16.42578125" style="26" bestFit="1" customWidth="1"/>
    <col min="6155" max="6155" width="15.140625" style="26" bestFit="1" customWidth="1"/>
    <col min="6156" max="6156" width="15.28515625" style="26" bestFit="1" customWidth="1"/>
    <col min="6157" max="6157" width="16.28515625" style="26" bestFit="1" customWidth="1"/>
    <col min="6158" max="6158" width="16.42578125" style="26" bestFit="1" customWidth="1"/>
    <col min="6159" max="6159" width="15.140625" style="26" bestFit="1" customWidth="1"/>
    <col min="6160" max="6160" width="16.28515625" style="26" bestFit="1" customWidth="1"/>
    <col min="6161" max="6162" width="16.42578125" style="26" bestFit="1" customWidth="1"/>
    <col min="6163" max="6163" width="15.140625" style="26" bestFit="1" customWidth="1"/>
    <col min="6164" max="6164" width="16.28515625" style="26" bestFit="1" customWidth="1"/>
    <col min="6165" max="6166" width="16.42578125" style="26" bestFit="1" customWidth="1"/>
    <col min="6167" max="6167" width="15.140625" style="26" bestFit="1" customWidth="1"/>
    <col min="6168" max="6168" width="16.28515625" style="26" bestFit="1" customWidth="1"/>
    <col min="6169" max="6170" width="16.42578125" style="26" bestFit="1" customWidth="1"/>
    <col min="6171" max="6171" width="15.140625" style="26" bestFit="1" customWidth="1"/>
    <col min="6172" max="6172" width="16.28515625" style="26" bestFit="1" customWidth="1"/>
    <col min="6173" max="6174" width="16.42578125" style="26" bestFit="1" customWidth="1"/>
    <col min="6175" max="6175" width="15.140625" style="26" bestFit="1" customWidth="1"/>
    <col min="6176" max="6176" width="16.28515625" style="26" bestFit="1" customWidth="1"/>
    <col min="6177" max="6178" width="16.42578125" style="26" bestFit="1" customWidth="1"/>
    <col min="6179" max="6179" width="15.140625" style="26" bestFit="1" customWidth="1"/>
    <col min="6180" max="6180" width="16.28515625" style="26" bestFit="1" customWidth="1"/>
    <col min="6181" max="6182" width="16.42578125" style="26" bestFit="1" customWidth="1"/>
    <col min="6183" max="6183" width="16.28515625" style="26" bestFit="1" customWidth="1"/>
    <col min="6184" max="6186" width="16.42578125" style="26" bestFit="1" customWidth="1"/>
    <col min="6187" max="6187" width="16.28515625" style="26" bestFit="1" customWidth="1"/>
    <col min="6188" max="6190" width="16.42578125" style="26" bestFit="1" customWidth="1"/>
    <col min="6191" max="6191" width="16.28515625" style="26" bestFit="1" customWidth="1"/>
    <col min="6192" max="6194" width="16.42578125" style="26" bestFit="1" customWidth="1"/>
    <col min="6195" max="6195" width="16.28515625" style="26" bestFit="1" customWidth="1"/>
    <col min="6196" max="6198" width="16.42578125" style="26" bestFit="1" customWidth="1"/>
    <col min="6199" max="6199" width="16.28515625" style="26" bestFit="1" customWidth="1"/>
    <col min="6200" max="6201" width="16.42578125" style="26" bestFit="1" customWidth="1"/>
    <col min="6202" max="6202" width="17.85546875" style="26" bestFit="1" customWidth="1"/>
    <col min="6203" max="6203" width="16.42578125" style="26" bestFit="1" customWidth="1"/>
    <col min="6204" max="6205" width="16.5703125" style="26" bestFit="1" customWidth="1"/>
    <col min="6206" max="6206" width="18" style="26" bestFit="1" customWidth="1"/>
    <col min="6207" max="6207" width="16.42578125" style="26" bestFit="1" customWidth="1"/>
    <col min="6208" max="6208" width="16.5703125" style="26" bestFit="1" customWidth="1"/>
    <col min="6209" max="6209" width="16.42578125" style="26" customWidth="1"/>
    <col min="6210" max="6210" width="17.85546875" style="26" customWidth="1"/>
    <col min="6211" max="6211" width="16.42578125" style="26" bestFit="1" customWidth="1"/>
    <col min="6212" max="6212" width="16.5703125" style="26" bestFit="1" customWidth="1"/>
    <col min="6213" max="6214" width="16.5703125" style="26" customWidth="1"/>
    <col min="6215" max="6276" width="10.7109375" style="26" customWidth="1"/>
    <col min="6277" max="6400" width="9.140625" style="26"/>
    <col min="6401" max="6401" width="69.42578125" style="26" bestFit="1" customWidth="1"/>
    <col min="6402" max="6410" width="16.42578125" style="26" bestFit="1" customWidth="1"/>
    <col min="6411" max="6411" width="15.140625" style="26" bestFit="1" customWidth="1"/>
    <col min="6412" max="6412" width="15.28515625" style="26" bestFit="1" customWidth="1"/>
    <col min="6413" max="6413" width="16.28515625" style="26" bestFit="1" customWidth="1"/>
    <col min="6414" max="6414" width="16.42578125" style="26" bestFit="1" customWidth="1"/>
    <col min="6415" max="6415" width="15.140625" style="26" bestFit="1" customWidth="1"/>
    <col min="6416" max="6416" width="16.28515625" style="26" bestFit="1" customWidth="1"/>
    <col min="6417" max="6418" width="16.42578125" style="26" bestFit="1" customWidth="1"/>
    <col min="6419" max="6419" width="15.140625" style="26" bestFit="1" customWidth="1"/>
    <col min="6420" max="6420" width="16.28515625" style="26" bestFit="1" customWidth="1"/>
    <col min="6421" max="6422" width="16.42578125" style="26" bestFit="1" customWidth="1"/>
    <col min="6423" max="6423" width="15.140625" style="26" bestFit="1" customWidth="1"/>
    <col min="6424" max="6424" width="16.28515625" style="26" bestFit="1" customWidth="1"/>
    <col min="6425" max="6426" width="16.42578125" style="26" bestFit="1" customWidth="1"/>
    <col min="6427" max="6427" width="15.140625" style="26" bestFit="1" customWidth="1"/>
    <col min="6428" max="6428" width="16.28515625" style="26" bestFit="1" customWidth="1"/>
    <col min="6429" max="6430" width="16.42578125" style="26" bestFit="1" customWidth="1"/>
    <col min="6431" max="6431" width="15.140625" style="26" bestFit="1" customWidth="1"/>
    <col min="6432" max="6432" width="16.28515625" style="26" bestFit="1" customWidth="1"/>
    <col min="6433" max="6434" width="16.42578125" style="26" bestFit="1" customWidth="1"/>
    <col min="6435" max="6435" width="15.140625" style="26" bestFit="1" customWidth="1"/>
    <col min="6436" max="6436" width="16.28515625" style="26" bestFit="1" customWidth="1"/>
    <col min="6437" max="6438" width="16.42578125" style="26" bestFit="1" customWidth="1"/>
    <col min="6439" max="6439" width="16.28515625" style="26" bestFit="1" customWidth="1"/>
    <col min="6440" max="6442" width="16.42578125" style="26" bestFit="1" customWidth="1"/>
    <col min="6443" max="6443" width="16.28515625" style="26" bestFit="1" customWidth="1"/>
    <col min="6444" max="6446" width="16.42578125" style="26" bestFit="1" customWidth="1"/>
    <col min="6447" max="6447" width="16.28515625" style="26" bestFit="1" customWidth="1"/>
    <col min="6448" max="6450" width="16.42578125" style="26" bestFit="1" customWidth="1"/>
    <col min="6451" max="6451" width="16.28515625" style="26" bestFit="1" customWidth="1"/>
    <col min="6452" max="6454" width="16.42578125" style="26" bestFit="1" customWidth="1"/>
    <col min="6455" max="6455" width="16.28515625" style="26" bestFit="1" customWidth="1"/>
    <col min="6456" max="6457" width="16.42578125" style="26" bestFit="1" customWidth="1"/>
    <col min="6458" max="6458" width="17.85546875" style="26" bestFit="1" customWidth="1"/>
    <col min="6459" max="6459" width="16.42578125" style="26" bestFit="1" customWidth="1"/>
    <col min="6460" max="6461" width="16.5703125" style="26" bestFit="1" customWidth="1"/>
    <col min="6462" max="6462" width="18" style="26" bestFit="1" customWidth="1"/>
    <col min="6463" max="6463" width="16.42578125" style="26" bestFit="1" customWidth="1"/>
    <col min="6464" max="6464" width="16.5703125" style="26" bestFit="1" customWidth="1"/>
    <col min="6465" max="6465" width="16.42578125" style="26" customWidth="1"/>
    <col min="6466" max="6466" width="17.85546875" style="26" customWidth="1"/>
    <col min="6467" max="6467" width="16.42578125" style="26" bestFit="1" customWidth="1"/>
    <col min="6468" max="6468" width="16.5703125" style="26" bestFit="1" customWidth="1"/>
    <col min="6469" max="6470" width="16.5703125" style="26" customWidth="1"/>
    <col min="6471" max="6532" width="10.7109375" style="26" customWidth="1"/>
    <col min="6533" max="6656" width="9.140625" style="26"/>
    <col min="6657" max="6657" width="69.42578125" style="26" bestFit="1" customWidth="1"/>
    <col min="6658" max="6666" width="16.42578125" style="26" bestFit="1" customWidth="1"/>
    <col min="6667" max="6667" width="15.140625" style="26" bestFit="1" customWidth="1"/>
    <col min="6668" max="6668" width="15.28515625" style="26" bestFit="1" customWidth="1"/>
    <col min="6669" max="6669" width="16.28515625" style="26" bestFit="1" customWidth="1"/>
    <col min="6670" max="6670" width="16.42578125" style="26" bestFit="1" customWidth="1"/>
    <col min="6671" max="6671" width="15.140625" style="26" bestFit="1" customWidth="1"/>
    <col min="6672" max="6672" width="16.28515625" style="26" bestFit="1" customWidth="1"/>
    <col min="6673" max="6674" width="16.42578125" style="26" bestFit="1" customWidth="1"/>
    <col min="6675" max="6675" width="15.140625" style="26" bestFit="1" customWidth="1"/>
    <col min="6676" max="6676" width="16.28515625" style="26" bestFit="1" customWidth="1"/>
    <col min="6677" max="6678" width="16.42578125" style="26" bestFit="1" customWidth="1"/>
    <col min="6679" max="6679" width="15.140625" style="26" bestFit="1" customWidth="1"/>
    <col min="6680" max="6680" width="16.28515625" style="26" bestFit="1" customWidth="1"/>
    <col min="6681" max="6682" width="16.42578125" style="26" bestFit="1" customWidth="1"/>
    <col min="6683" max="6683" width="15.140625" style="26" bestFit="1" customWidth="1"/>
    <col min="6684" max="6684" width="16.28515625" style="26" bestFit="1" customWidth="1"/>
    <col min="6685" max="6686" width="16.42578125" style="26" bestFit="1" customWidth="1"/>
    <col min="6687" max="6687" width="15.140625" style="26" bestFit="1" customWidth="1"/>
    <col min="6688" max="6688" width="16.28515625" style="26" bestFit="1" customWidth="1"/>
    <col min="6689" max="6690" width="16.42578125" style="26" bestFit="1" customWidth="1"/>
    <col min="6691" max="6691" width="15.140625" style="26" bestFit="1" customWidth="1"/>
    <col min="6692" max="6692" width="16.28515625" style="26" bestFit="1" customWidth="1"/>
    <col min="6693" max="6694" width="16.42578125" style="26" bestFit="1" customWidth="1"/>
    <col min="6695" max="6695" width="16.28515625" style="26" bestFit="1" customWidth="1"/>
    <col min="6696" max="6698" width="16.42578125" style="26" bestFit="1" customWidth="1"/>
    <col min="6699" max="6699" width="16.28515625" style="26" bestFit="1" customWidth="1"/>
    <col min="6700" max="6702" width="16.42578125" style="26" bestFit="1" customWidth="1"/>
    <col min="6703" max="6703" width="16.28515625" style="26" bestFit="1" customWidth="1"/>
    <col min="6704" max="6706" width="16.42578125" style="26" bestFit="1" customWidth="1"/>
    <col min="6707" max="6707" width="16.28515625" style="26" bestFit="1" customWidth="1"/>
    <col min="6708" max="6710" width="16.42578125" style="26" bestFit="1" customWidth="1"/>
    <col min="6711" max="6711" width="16.28515625" style="26" bestFit="1" customWidth="1"/>
    <col min="6712" max="6713" width="16.42578125" style="26" bestFit="1" customWidth="1"/>
    <col min="6714" max="6714" width="17.85546875" style="26" bestFit="1" customWidth="1"/>
    <col min="6715" max="6715" width="16.42578125" style="26" bestFit="1" customWidth="1"/>
    <col min="6716" max="6717" width="16.5703125" style="26" bestFit="1" customWidth="1"/>
    <col min="6718" max="6718" width="18" style="26" bestFit="1" customWidth="1"/>
    <col min="6719" max="6719" width="16.42578125" style="26" bestFit="1" customWidth="1"/>
    <col min="6720" max="6720" width="16.5703125" style="26" bestFit="1" customWidth="1"/>
    <col min="6721" max="6721" width="16.42578125" style="26" customWidth="1"/>
    <col min="6722" max="6722" width="17.85546875" style="26" customWidth="1"/>
    <col min="6723" max="6723" width="16.42578125" style="26" bestFit="1" customWidth="1"/>
    <col min="6724" max="6724" width="16.5703125" style="26" bestFit="1" customWidth="1"/>
    <col min="6725" max="6726" width="16.5703125" style="26" customWidth="1"/>
    <col min="6727" max="6788" width="10.7109375" style="26" customWidth="1"/>
    <col min="6789" max="6912" width="9.140625" style="26"/>
    <col min="6913" max="6913" width="69.42578125" style="26" bestFit="1" customWidth="1"/>
    <col min="6914" max="6922" width="16.42578125" style="26" bestFit="1" customWidth="1"/>
    <col min="6923" max="6923" width="15.140625" style="26" bestFit="1" customWidth="1"/>
    <col min="6924" max="6924" width="15.28515625" style="26" bestFit="1" customWidth="1"/>
    <col min="6925" max="6925" width="16.28515625" style="26" bestFit="1" customWidth="1"/>
    <col min="6926" max="6926" width="16.42578125" style="26" bestFit="1" customWidth="1"/>
    <col min="6927" max="6927" width="15.140625" style="26" bestFit="1" customWidth="1"/>
    <col min="6928" max="6928" width="16.28515625" style="26" bestFit="1" customWidth="1"/>
    <col min="6929" max="6930" width="16.42578125" style="26" bestFit="1" customWidth="1"/>
    <col min="6931" max="6931" width="15.140625" style="26" bestFit="1" customWidth="1"/>
    <col min="6932" max="6932" width="16.28515625" style="26" bestFit="1" customWidth="1"/>
    <col min="6933" max="6934" width="16.42578125" style="26" bestFit="1" customWidth="1"/>
    <col min="6935" max="6935" width="15.140625" style="26" bestFit="1" customWidth="1"/>
    <col min="6936" max="6936" width="16.28515625" style="26" bestFit="1" customWidth="1"/>
    <col min="6937" max="6938" width="16.42578125" style="26" bestFit="1" customWidth="1"/>
    <col min="6939" max="6939" width="15.140625" style="26" bestFit="1" customWidth="1"/>
    <col min="6940" max="6940" width="16.28515625" style="26" bestFit="1" customWidth="1"/>
    <col min="6941" max="6942" width="16.42578125" style="26" bestFit="1" customWidth="1"/>
    <col min="6943" max="6943" width="15.140625" style="26" bestFit="1" customWidth="1"/>
    <col min="6944" max="6944" width="16.28515625" style="26" bestFit="1" customWidth="1"/>
    <col min="6945" max="6946" width="16.42578125" style="26" bestFit="1" customWidth="1"/>
    <col min="6947" max="6947" width="15.140625" style="26" bestFit="1" customWidth="1"/>
    <col min="6948" max="6948" width="16.28515625" style="26" bestFit="1" customWidth="1"/>
    <col min="6949" max="6950" width="16.42578125" style="26" bestFit="1" customWidth="1"/>
    <col min="6951" max="6951" width="16.28515625" style="26" bestFit="1" customWidth="1"/>
    <col min="6952" max="6954" width="16.42578125" style="26" bestFit="1" customWidth="1"/>
    <col min="6955" max="6955" width="16.28515625" style="26" bestFit="1" customWidth="1"/>
    <col min="6956" max="6958" width="16.42578125" style="26" bestFit="1" customWidth="1"/>
    <col min="6959" max="6959" width="16.28515625" style="26" bestFit="1" customWidth="1"/>
    <col min="6960" max="6962" width="16.42578125" style="26" bestFit="1" customWidth="1"/>
    <col min="6963" max="6963" width="16.28515625" style="26" bestFit="1" customWidth="1"/>
    <col min="6964" max="6966" width="16.42578125" style="26" bestFit="1" customWidth="1"/>
    <col min="6967" max="6967" width="16.28515625" style="26" bestFit="1" customWidth="1"/>
    <col min="6968" max="6969" width="16.42578125" style="26" bestFit="1" customWidth="1"/>
    <col min="6970" max="6970" width="17.85546875" style="26" bestFit="1" customWidth="1"/>
    <col min="6971" max="6971" width="16.42578125" style="26" bestFit="1" customWidth="1"/>
    <col min="6972" max="6973" width="16.5703125" style="26" bestFit="1" customWidth="1"/>
    <col min="6974" max="6974" width="18" style="26" bestFit="1" customWidth="1"/>
    <col min="6975" max="6975" width="16.42578125" style="26" bestFit="1" customWidth="1"/>
    <col min="6976" max="6976" width="16.5703125" style="26" bestFit="1" customWidth="1"/>
    <col min="6977" max="6977" width="16.42578125" style="26" customWidth="1"/>
    <col min="6978" max="6978" width="17.85546875" style="26" customWidth="1"/>
    <col min="6979" max="6979" width="16.42578125" style="26" bestFit="1" customWidth="1"/>
    <col min="6980" max="6980" width="16.5703125" style="26" bestFit="1" customWidth="1"/>
    <col min="6981" max="6982" width="16.5703125" style="26" customWidth="1"/>
    <col min="6983" max="7044" width="10.7109375" style="26" customWidth="1"/>
    <col min="7045" max="7168" width="9.140625" style="26"/>
    <col min="7169" max="7169" width="69.42578125" style="26" bestFit="1" customWidth="1"/>
    <col min="7170" max="7178" width="16.42578125" style="26" bestFit="1" customWidth="1"/>
    <col min="7179" max="7179" width="15.140625" style="26" bestFit="1" customWidth="1"/>
    <col min="7180" max="7180" width="15.28515625" style="26" bestFit="1" customWidth="1"/>
    <col min="7181" max="7181" width="16.28515625" style="26" bestFit="1" customWidth="1"/>
    <col min="7182" max="7182" width="16.42578125" style="26" bestFit="1" customWidth="1"/>
    <col min="7183" max="7183" width="15.140625" style="26" bestFit="1" customWidth="1"/>
    <col min="7184" max="7184" width="16.28515625" style="26" bestFit="1" customWidth="1"/>
    <col min="7185" max="7186" width="16.42578125" style="26" bestFit="1" customWidth="1"/>
    <col min="7187" max="7187" width="15.140625" style="26" bestFit="1" customWidth="1"/>
    <col min="7188" max="7188" width="16.28515625" style="26" bestFit="1" customWidth="1"/>
    <col min="7189" max="7190" width="16.42578125" style="26" bestFit="1" customWidth="1"/>
    <col min="7191" max="7191" width="15.140625" style="26" bestFit="1" customWidth="1"/>
    <col min="7192" max="7192" width="16.28515625" style="26" bestFit="1" customWidth="1"/>
    <col min="7193" max="7194" width="16.42578125" style="26" bestFit="1" customWidth="1"/>
    <col min="7195" max="7195" width="15.140625" style="26" bestFit="1" customWidth="1"/>
    <col min="7196" max="7196" width="16.28515625" style="26" bestFit="1" customWidth="1"/>
    <col min="7197" max="7198" width="16.42578125" style="26" bestFit="1" customWidth="1"/>
    <col min="7199" max="7199" width="15.140625" style="26" bestFit="1" customWidth="1"/>
    <col min="7200" max="7200" width="16.28515625" style="26" bestFit="1" customWidth="1"/>
    <col min="7201" max="7202" width="16.42578125" style="26" bestFit="1" customWidth="1"/>
    <col min="7203" max="7203" width="15.140625" style="26" bestFit="1" customWidth="1"/>
    <col min="7204" max="7204" width="16.28515625" style="26" bestFit="1" customWidth="1"/>
    <col min="7205" max="7206" width="16.42578125" style="26" bestFit="1" customWidth="1"/>
    <col min="7207" max="7207" width="16.28515625" style="26" bestFit="1" customWidth="1"/>
    <col min="7208" max="7210" width="16.42578125" style="26" bestFit="1" customWidth="1"/>
    <col min="7211" max="7211" width="16.28515625" style="26" bestFit="1" customWidth="1"/>
    <col min="7212" max="7214" width="16.42578125" style="26" bestFit="1" customWidth="1"/>
    <col min="7215" max="7215" width="16.28515625" style="26" bestFit="1" customWidth="1"/>
    <col min="7216" max="7218" width="16.42578125" style="26" bestFit="1" customWidth="1"/>
    <col min="7219" max="7219" width="16.28515625" style="26" bestFit="1" customWidth="1"/>
    <col min="7220" max="7222" width="16.42578125" style="26" bestFit="1" customWidth="1"/>
    <col min="7223" max="7223" width="16.28515625" style="26" bestFit="1" customWidth="1"/>
    <col min="7224" max="7225" width="16.42578125" style="26" bestFit="1" customWidth="1"/>
    <col min="7226" max="7226" width="17.85546875" style="26" bestFit="1" customWidth="1"/>
    <col min="7227" max="7227" width="16.42578125" style="26" bestFit="1" customWidth="1"/>
    <col min="7228" max="7229" width="16.5703125" style="26" bestFit="1" customWidth="1"/>
    <col min="7230" max="7230" width="18" style="26" bestFit="1" customWidth="1"/>
    <col min="7231" max="7231" width="16.42578125" style="26" bestFit="1" customWidth="1"/>
    <col min="7232" max="7232" width="16.5703125" style="26" bestFit="1" customWidth="1"/>
    <col min="7233" max="7233" width="16.42578125" style="26" customWidth="1"/>
    <col min="7234" max="7234" width="17.85546875" style="26" customWidth="1"/>
    <col min="7235" max="7235" width="16.42578125" style="26" bestFit="1" customWidth="1"/>
    <col min="7236" max="7236" width="16.5703125" style="26" bestFit="1" customWidth="1"/>
    <col min="7237" max="7238" width="16.5703125" style="26" customWidth="1"/>
    <col min="7239" max="7300" width="10.7109375" style="26" customWidth="1"/>
    <col min="7301" max="7424" width="9.140625" style="26"/>
    <col min="7425" max="7425" width="69.42578125" style="26" bestFit="1" customWidth="1"/>
    <col min="7426" max="7434" width="16.42578125" style="26" bestFit="1" customWidth="1"/>
    <col min="7435" max="7435" width="15.140625" style="26" bestFit="1" customWidth="1"/>
    <col min="7436" max="7436" width="15.28515625" style="26" bestFit="1" customWidth="1"/>
    <col min="7437" max="7437" width="16.28515625" style="26" bestFit="1" customWidth="1"/>
    <col min="7438" max="7438" width="16.42578125" style="26" bestFit="1" customWidth="1"/>
    <col min="7439" max="7439" width="15.140625" style="26" bestFit="1" customWidth="1"/>
    <col min="7440" max="7440" width="16.28515625" style="26" bestFit="1" customWidth="1"/>
    <col min="7441" max="7442" width="16.42578125" style="26" bestFit="1" customWidth="1"/>
    <col min="7443" max="7443" width="15.140625" style="26" bestFit="1" customWidth="1"/>
    <col min="7444" max="7444" width="16.28515625" style="26" bestFit="1" customWidth="1"/>
    <col min="7445" max="7446" width="16.42578125" style="26" bestFit="1" customWidth="1"/>
    <col min="7447" max="7447" width="15.140625" style="26" bestFit="1" customWidth="1"/>
    <col min="7448" max="7448" width="16.28515625" style="26" bestFit="1" customWidth="1"/>
    <col min="7449" max="7450" width="16.42578125" style="26" bestFit="1" customWidth="1"/>
    <col min="7451" max="7451" width="15.140625" style="26" bestFit="1" customWidth="1"/>
    <col min="7452" max="7452" width="16.28515625" style="26" bestFit="1" customWidth="1"/>
    <col min="7453" max="7454" width="16.42578125" style="26" bestFit="1" customWidth="1"/>
    <col min="7455" max="7455" width="15.140625" style="26" bestFit="1" customWidth="1"/>
    <col min="7456" max="7456" width="16.28515625" style="26" bestFit="1" customWidth="1"/>
    <col min="7457" max="7458" width="16.42578125" style="26" bestFit="1" customWidth="1"/>
    <col min="7459" max="7459" width="15.140625" style="26" bestFit="1" customWidth="1"/>
    <col min="7460" max="7460" width="16.28515625" style="26" bestFit="1" customWidth="1"/>
    <col min="7461" max="7462" width="16.42578125" style="26" bestFit="1" customWidth="1"/>
    <col min="7463" max="7463" width="16.28515625" style="26" bestFit="1" customWidth="1"/>
    <col min="7464" max="7466" width="16.42578125" style="26" bestFit="1" customWidth="1"/>
    <col min="7467" max="7467" width="16.28515625" style="26" bestFit="1" customWidth="1"/>
    <col min="7468" max="7470" width="16.42578125" style="26" bestFit="1" customWidth="1"/>
    <col min="7471" max="7471" width="16.28515625" style="26" bestFit="1" customWidth="1"/>
    <col min="7472" max="7474" width="16.42578125" style="26" bestFit="1" customWidth="1"/>
    <col min="7475" max="7475" width="16.28515625" style="26" bestFit="1" customWidth="1"/>
    <col min="7476" max="7478" width="16.42578125" style="26" bestFit="1" customWidth="1"/>
    <col min="7479" max="7479" width="16.28515625" style="26" bestFit="1" customWidth="1"/>
    <col min="7480" max="7481" width="16.42578125" style="26" bestFit="1" customWidth="1"/>
    <col min="7482" max="7482" width="17.85546875" style="26" bestFit="1" customWidth="1"/>
    <col min="7483" max="7483" width="16.42578125" style="26" bestFit="1" customWidth="1"/>
    <col min="7484" max="7485" width="16.5703125" style="26" bestFit="1" customWidth="1"/>
    <col min="7486" max="7486" width="18" style="26" bestFit="1" customWidth="1"/>
    <col min="7487" max="7487" width="16.42578125" style="26" bestFit="1" customWidth="1"/>
    <col min="7488" max="7488" width="16.5703125" style="26" bestFit="1" customWidth="1"/>
    <col min="7489" max="7489" width="16.42578125" style="26" customWidth="1"/>
    <col min="7490" max="7490" width="17.85546875" style="26" customWidth="1"/>
    <col min="7491" max="7491" width="16.42578125" style="26" bestFit="1" customWidth="1"/>
    <col min="7492" max="7492" width="16.5703125" style="26" bestFit="1" customWidth="1"/>
    <col min="7493" max="7494" width="16.5703125" style="26" customWidth="1"/>
    <col min="7495" max="7556" width="10.7109375" style="26" customWidth="1"/>
    <col min="7557" max="7680" width="9.140625" style="26"/>
    <col min="7681" max="7681" width="69.42578125" style="26" bestFit="1" customWidth="1"/>
    <col min="7682" max="7690" width="16.42578125" style="26" bestFit="1" customWidth="1"/>
    <col min="7691" max="7691" width="15.140625" style="26" bestFit="1" customWidth="1"/>
    <col min="7692" max="7692" width="15.28515625" style="26" bestFit="1" customWidth="1"/>
    <col min="7693" max="7693" width="16.28515625" style="26" bestFit="1" customWidth="1"/>
    <col min="7694" max="7694" width="16.42578125" style="26" bestFit="1" customWidth="1"/>
    <col min="7695" max="7695" width="15.140625" style="26" bestFit="1" customWidth="1"/>
    <col min="7696" max="7696" width="16.28515625" style="26" bestFit="1" customWidth="1"/>
    <col min="7697" max="7698" width="16.42578125" style="26" bestFit="1" customWidth="1"/>
    <col min="7699" max="7699" width="15.140625" style="26" bestFit="1" customWidth="1"/>
    <col min="7700" max="7700" width="16.28515625" style="26" bestFit="1" customWidth="1"/>
    <col min="7701" max="7702" width="16.42578125" style="26" bestFit="1" customWidth="1"/>
    <col min="7703" max="7703" width="15.140625" style="26" bestFit="1" customWidth="1"/>
    <col min="7704" max="7704" width="16.28515625" style="26" bestFit="1" customWidth="1"/>
    <col min="7705" max="7706" width="16.42578125" style="26" bestFit="1" customWidth="1"/>
    <col min="7707" max="7707" width="15.140625" style="26" bestFit="1" customWidth="1"/>
    <col min="7708" max="7708" width="16.28515625" style="26" bestFit="1" customWidth="1"/>
    <col min="7709" max="7710" width="16.42578125" style="26" bestFit="1" customWidth="1"/>
    <col min="7711" max="7711" width="15.140625" style="26" bestFit="1" customWidth="1"/>
    <col min="7712" max="7712" width="16.28515625" style="26" bestFit="1" customWidth="1"/>
    <col min="7713" max="7714" width="16.42578125" style="26" bestFit="1" customWidth="1"/>
    <col min="7715" max="7715" width="15.140625" style="26" bestFit="1" customWidth="1"/>
    <col min="7716" max="7716" width="16.28515625" style="26" bestFit="1" customWidth="1"/>
    <col min="7717" max="7718" width="16.42578125" style="26" bestFit="1" customWidth="1"/>
    <col min="7719" max="7719" width="16.28515625" style="26" bestFit="1" customWidth="1"/>
    <col min="7720" max="7722" width="16.42578125" style="26" bestFit="1" customWidth="1"/>
    <col min="7723" max="7723" width="16.28515625" style="26" bestFit="1" customWidth="1"/>
    <col min="7724" max="7726" width="16.42578125" style="26" bestFit="1" customWidth="1"/>
    <col min="7727" max="7727" width="16.28515625" style="26" bestFit="1" customWidth="1"/>
    <col min="7728" max="7730" width="16.42578125" style="26" bestFit="1" customWidth="1"/>
    <col min="7731" max="7731" width="16.28515625" style="26" bestFit="1" customWidth="1"/>
    <col min="7732" max="7734" width="16.42578125" style="26" bestFit="1" customWidth="1"/>
    <col min="7735" max="7735" width="16.28515625" style="26" bestFit="1" customWidth="1"/>
    <col min="7736" max="7737" width="16.42578125" style="26" bestFit="1" customWidth="1"/>
    <col min="7738" max="7738" width="17.85546875" style="26" bestFit="1" customWidth="1"/>
    <col min="7739" max="7739" width="16.42578125" style="26" bestFit="1" customWidth="1"/>
    <col min="7740" max="7741" width="16.5703125" style="26" bestFit="1" customWidth="1"/>
    <col min="7742" max="7742" width="18" style="26" bestFit="1" customWidth="1"/>
    <col min="7743" max="7743" width="16.42578125" style="26" bestFit="1" customWidth="1"/>
    <col min="7744" max="7744" width="16.5703125" style="26" bestFit="1" customWidth="1"/>
    <col min="7745" max="7745" width="16.42578125" style="26" customWidth="1"/>
    <col min="7746" max="7746" width="17.85546875" style="26" customWidth="1"/>
    <col min="7747" max="7747" width="16.42578125" style="26" bestFit="1" customWidth="1"/>
    <col min="7748" max="7748" width="16.5703125" style="26" bestFit="1" customWidth="1"/>
    <col min="7749" max="7750" width="16.5703125" style="26" customWidth="1"/>
    <col min="7751" max="7812" width="10.7109375" style="26" customWidth="1"/>
    <col min="7813" max="7936" width="9.140625" style="26"/>
    <col min="7937" max="7937" width="69.42578125" style="26" bestFit="1" customWidth="1"/>
    <col min="7938" max="7946" width="16.42578125" style="26" bestFit="1" customWidth="1"/>
    <col min="7947" max="7947" width="15.140625" style="26" bestFit="1" customWidth="1"/>
    <col min="7948" max="7948" width="15.28515625" style="26" bestFit="1" customWidth="1"/>
    <col min="7949" max="7949" width="16.28515625" style="26" bestFit="1" customWidth="1"/>
    <col min="7950" max="7950" width="16.42578125" style="26" bestFit="1" customWidth="1"/>
    <col min="7951" max="7951" width="15.140625" style="26" bestFit="1" customWidth="1"/>
    <col min="7952" max="7952" width="16.28515625" style="26" bestFit="1" customWidth="1"/>
    <col min="7953" max="7954" width="16.42578125" style="26" bestFit="1" customWidth="1"/>
    <col min="7955" max="7955" width="15.140625" style="26" bestFit="1" customWidth="1"/>
    <col min="7956" max="7956" width="16.28515625" style="26" bestFit="1" customWidth="1"/>
    <col min="7957" max="7958" width="16.42578125" style="26" bestFit="1" customWidth="1"/>
    <col min="7959" max="7959" width="15.140625" style="26" bestFit="1" customWidth="1"/>
    <col min="7960" max="7960" width="16.28515625" style="26" bestFit="1" customWidth="1"/>
    <col min="7961" max="7962" width="16.42578125" style="26" bestFit="1" customWidth="1"/>
    <col min="7963" max="7963" width="15.140625" style="26" bestFit="1" customWidth="1"/>
    <col min="7964" max="7964" width="16.28515625" style="26" bestFit="1" customWidth="1"/>
    <col min="7965" max="7966" width="16.42578125" style="26" bestFit="1" customWidth="1"/>
    <col min="7967" max="7967" width="15.140625" style="26" bestFit="1" customWidth="1"/>
    <col min="7968" max="7968" width="16.28515625" style="26" bestFit="1" customWidth="1"/>
    <col min="7969" max="7970" width="16.42578125" style="26" bestFit="1" customWidth="1"/>
    <col min="7971" max="7971" width="15.140625" style="26" bestFit="1" customWidth="1"/>
    <col min="7972" max="7972" width="16.28515625" style="26" bestFit="1" customWidth="1"/>
    <col min="7973" max="7974" width="16.42578125" style="26" bestFit="1" customWidth="1"/>
    <col min="7975" max="7975" width="16.28515625" style="26" bestFit="1" customWidth="1"/>
    <col min="7976" max="7978" width="16.42578125" style="26" bestFit="1" customWidth="1"/>
    <col min="7979" max="7979" width="16.28515625" style="26" bestFit="1" customWidth="1"/>
    <col min="7980" max="7982" width="16.42578125" style="26" bestFit="1" customWidth="1"/>
    <col min="7983" max="7983" width="16.28515625" style="26" bestFit="1" customWidth="1"/>
    <col min="7984" max="7986" width="16.42578125" style="26" bestFit="1" customWidth="1"/>
    <col min="7987" max="7987" width="16.28515625" style="26" bestFit="1" customWidth="1"/>
    <col min="7988" max="7990" width="16.42578125" style="26" bestFit="1" customWidth="1"/>
    <col min="7991" max="7991" width="16.28515625" style="26" bestFit="1" customWidth="1"/>
    <col min="7992" max="7993" width="16.42578125" style="26" bestFit="1" customWidth="1"/>
    <col min="7994" max="7994" width="17.85546875" style="26" bestFit="1" customWidth="1"/>
    <col min="7995" max="7995" width="16.42578125" style="26" bestFit="1" customWidth="1"/>
    <col min="7996" max="7997" width="16.5703125" style="26" bestFit="1" customWidth="1"/>
    <col min="7998" max="7998" width="18" style="26" bestFit="1" customWidth="1"/>
    <col min="7999" max="7999" width="16.42578125" style="26" bestFit="1" customWidth="1"/>
    <col min="8000" max="8000" width="16.5703125" style="26" bestFit="1" customWidth="1"/>
    <col min="8001" max="8001" width="16.42578125" style="26" customWidth="1"/>
    <col min="8002" max="8002" width="17.85546875" style="26" customWidth="1"/>
    <col min="8003" max="8003" width="16.42578125" style="26" bestFit="1" customWidth="1"/>
    <col min="8004" max="8004" width="16.5703125" style="26" bestFit="1" customWidth="1"/>
    <col min="8005" max="8006" width="16.5703125" style="26" customWidth="1"/>
    <col min="8007" max="8068" width="10.7109375" style="26" customWidth="1"/>
    <col min="8069" max="8192" width="9.140625" style="26"/>
    <col min="8193" max="8193" width="69.42578125" style="26" bestFit="1" customWidth="1"/>
    <col min="8194" max="8202" width="16.42578125" style="26" bestFit="1" customWidth="1"/>
    <col min="8203" max="8203" width="15.140625" style="26" bestFit="1" customWidth="1"/>
    <col min="8204" max="8204" width="15.28515625" style="26" bestFit="1" customWidth="1"/>
    <col min="8205" max="8205" width="16.28515625" style="26" bestFit="1" customWidth="1"/>
    <col min="8206" max="8206" width="16.42578125" style="26" bestFit="1" customWidth="1"/>
    <col min="8207" max="8207" width="15.140625" style="26" bestFit="1" customWidth="1"/>
    <col min="8208" max="8208" width="16.28515625" style="26" bestFit="1" customWidth="1"/>
    <col min="8209" max="8210" width="16.42578125" style="26" bestFit="1" customWidth="1"/>
    <col min="8211" max="8211" width="15.140625" style="26" bestFit="1" customWidth="1"/>
    <col min="8212" max="8212" width="16.28515625" style="26" bestFit="1" customWidth="1"/>
    <col min="8213" max="8214" width="16.42578125" style="26" bestFit="1" customWidth="1"/>
    <col min="8215" max="8215" width="15.140625" style="26" bestFit="1" customWidth="1"/>
    <col min="8216" max="8216" width="16.28515625" style="26" bestFit="1" customWidth="1"/>
    <col min="8217" max="8218" width="16.42578125" style="26" bestFit="1" customWidth="1"/>
    <col min="8219" max="8219" width="15.140625" style="26" bestFit="1" customWidth="1"/>
    <col min="8220" max="8220" width="16.28515625" style="26" bestFit="1" customWidth="1"/>
    <col min="8221" max="8222" width="16.42578125" style="26" bestFit="1" customWidth="1"/>
    <col min="8223" max="8223" width="15.140625" style="26" bestFit="1" customWidth="1"/>
    <col min="8224" max="8224" width="16.28515625" style="26" bestFit="1" customWidth="1"/>
    <col min="8225" max="8226" width="16.42578125" style="26" bestFit="1" customWidth="1"/>
    <col min="8227" max="8227" width="15.140625" style="26" bestFit="1" customWidth="1"/>
    <col min="8228" max="8228" width="16.28515625" style="26" bestFit="1" customWidth="1"/>
    <col min="8229" max="8230" width="16.42578125" style="26" bestFit="1" customWidth="1"/>
    <col min="8231" max="8231" width="16.28515625" style="26" bestFit="1" customWidth="1"/>
    <col min="8232" max="8234" width="16.42578125" style="26" bestFit="1" customWidth="1"/>
    <col min="8235" max="8235" width="16.28515625" style="26" bestFit="1" customWidth="1"/>
    <col min="8236" max="8238" width="16.42578125" style="26" bestFit="1" customWidth="1"/>
    <col min="8239" max="8239" width="16.28515625" style="26" bestFit="1" customWidth="1"/>
    <col min="8240" max="8242" width="16.42578125" style="26" bestFit="1" customWidth="1"/>
    <col min="8243" max="8243" width="16.28515625" style="26" bestFit="1" customWidth="1"/>
    <col min="8244" max="8246" width="16.42578125" style="26" bestFit="1" customWidth="1"/>
    <col min="8247" max="8247" width="16.28515625" style="26" bestFit="1" customWidth="1"/>
    <col min="8248" max="8249" width="16.42578125" style="26" bestFit="1" customWidth="1"/>
    <col min="8250" max="8250" width="17.85546875" style="26" bestFit="1" customWidth="1"/>
    <col min="8251" max="8251" width="16.42578125" style="26" bestFit="1" customWidth="1"/>
    <col min="8252" max="8253" width="16.5703125" style="26" bestFit="1" customWidth="1"/>
    <col min="8254" max="8254" width="18" style="26" bestFit="1" customWidth="1"/>
    <col min="8255" max="8255" width="16.42578125" style="26" bestFit="1" customWidth="1"/>
    <col min="8256" max="8256" width="16.5703125" style="26" bestFit="1" customWidth="1"/>
    <col min="8257" max="8257" width="16.42578125" style="26" customWidth="1"/>
    <col min="8258" max="8258" width="17.85546875" style="26" customWidth="1"/>
    <col min="8259" max="8259" width="16.42578125" style="26" bestFit="1" customWidth="1"/>
    <col min="8260" max="8260" width="16.5703125" style="26" bestFit="1" customWidth="1"/>
    <col min="8261" max="8262" width="16.5703125" style="26" customWidth="1"/>
    <col min="8263" max="8324" width="10.7109375" style="26" customWidth="1"/>
    <col min="8325" max="8448" width="9.140625" style="26"/>
    <col min="8449" max="8449" width="69.42578125" style="26" bestFit="1" customWidth="1"/>
    <col min="8450" max="8458" width="16.42578125" style="26" bestFit="1" customWidth="1"/>
    <col min="8459" max="8459" width="15.140625" style="26" bestFit="1" customWidth="1"/>
    <col min="8460" max="8460" width="15.28515625" style="26" bestFit="1" customWidth="1"/>
    <col min="8461" max="8461" width="16.28515625" style="26" bestFit="1" customWidth="1"/>
    <col min="8462" max="8462" width="16.42578125" style="26" bestFit="1" customWidth="1"/>
    <col min="8463" max="8463" width="15.140625" style="26" bestFit="1" customWidth="1"/>
    <col min="8464" max="8464" width="16.28515625" style="26" bestFit="1" customWidth="1"/>
    <col min="8465" max="8466" width="16.42578125" style="26" bestFit="1" customWidth="1"/>
    <col min="8467" max="8467" width="15.140625" style="26" bestFit="1" customWidth="1"/>
    <col min="8468" max="8468" width="16.28515625" style="26" bestFit="1" customWidth="1"/>
    <col min="8469" max="8470" width="16.42578125" style="26" bestFit="1" customWidth="1"/>
    <col min="8471" max="8471" width="15.140625" style="26" bestFit="1" customWidth="1"/>
    <col min="8472" max="8472" width="16.28515625" style="26" bestFit="1" customWidth="1"/>
    <col min="8473" max="8474" width="16.42578125" style="26" bestFit="1" customWidth="1"/>
    <col min="8475" max="8475" width="15.140625" style="26" bestFit="1" customWidth="1"/>
    <col min="8476" max="8476" width="16.28515625" style="26" bestFit="1" customWidth="1"/>
    <col min="8477" max="8478" width="16.42578125" style="26" bestFit="1" customWidth="1"/>
    <col min="8479" max="8479" width="15.140625" style="26" bestFit="1" customWidth="1"/>
    <col min="8480" max="8480" width="16.28515625" style="26" bestFit="1" customWidth="1"/>
    <col min="8481" max="8482" width="16.42578125" style="26" bestFit="1" customWidth="1"/>
    <col min="8483" max="8483" width="15.140625" style="26" bestFit="1" customWidth="1"/>
    <col min="8484" max="8484" width="16.28515625" style="26" bestFit="1" customWidth="1"/>
    <col min="8485" max="8486" width="16.42578125" style="26" bestFit="1" customWidth="1"/>
    <col min="8487" max="8487" width="16.28515625" style="26" bestFit="1" customWidth="1"/>
    <col min="8488" max="8490" width="16.42578125" style="26" bestFit="1" customWidth="1"/>
    <col min="8491" max="8491" width="16.28515625" style="26" bestFit="1" customWidth="1"/>
    <col min="8492" max="8494" width="16.42578125" style="26" bestFit="1" customWidth="1"/>
    <col min="8495" max="8495" width="16.28515625" style="26" bestFit="1" customWidth="1"/>
    <col min="8496" max="8498" width="16.42578125" style="26" bestFit="1" customWidth="1"/>
    <col min="8499" max="8499" width="16.28515625" style="26" bestFit="1" customWidth="1"/>
    <col min="8500" max="8502" width="16.42578125" style="26" bestFit="1" customWidth="1"/>
    <col min="8503" max="8503" width="16.28515625" style="26" bestFit="1" customWidth="1"/>
    <col min="8504" max="8505" width="16.42578125" style="26" bestFit="1" customWidth="1"/>
    <col min="8506" max="8506" width="17.85546875" style="26" bestFit="1" customWidth="1"/>
    <col min="8507" max="8507" width="16.42578125" style="26" bestFit="1" customWidth="1"/>
    <col min="8508" max="8509" width="16.5703125" style="26" bestFit="1" customWidth="1"/>
    <col min="8510" max="8510" width="18" style="26" bestFit="1" customWidth="1"/>
    <col min="8511" max="8511" width="16.42578125" style="26" bestFit="1" customWidth="1"/>
    <col min="8512" max="8512" width="16.5703125" style="26" bestFit="1" customWidth="1"/>
    <col min="8513" max="8513" width="16.42578125" style="26" customWidth="1"/>
    <col min="8514" max="8514" width="17.85546875" style="26" customWidth="1"/>
    <col min="8515" max="8515" width="16.42578125" style="26" bestFit="1" customWidth="1"/>
    <col min="8516" max="8516" width="16.5703125" style="26" bestFit="1" customWidth="1"/>
    <col min="8517" max="8518" width="16.5703125" style="26" customWidth="1"/>
    <col min="8519" max="8580" width="10.7109375" style="26" customWidth="1"/>
    <col min="8581" max="8704" width="9.140625" style="26"/>
    <col min="8705" max="8705" width="69.42578125" style="26" bestFit="1" customWidth="1"/>
    <col min="8706" max="8714" width="16.42578125" style="26" bestFit="1" customWidth="1"/>
    <col min="8715" max="8715" width="15.140625" style="26" bestFit="1" customWidth="1"/>
    <col min="8716" max="8716" width="15.28515625" style="26" bestFit="1" customWidth="1"/>
    <col min="8717" max="8717" width="16.28515625" style="26" bestFit="1" customWidth="1"/>
    <col min="8718" max="8718" width="16.42578125" style="26" bestFit="1" customWidth="1"/>
    <col min="8719" max="8719" width="15.140625" style="26" bestFit="1" customWidth="1"/>
    <col min="8720" max="8720" width="16.28515625" style="26" bestFit="1" customWidth="1"/>
    <col min="8721" max="8722" width="16.42578125" style="26" bestFit="1" customWidth="1"/>
    <col min="8723" max="8723" width="15.140625" style="26" bestFit="1" customWidth="1"/>
    <col min="8724" max="8724" width="16.28515625" style="26" bestFit="1" customWidth="1"/>
    <col min="8725" max="8726" width="16.42578125" style="26" bestFit="1" customWidth="1"/>
    <col min="8727" max="8727" width="15.140625" style="26" bestFit="1" customWidth="1"/>
    <col min="8728" max="8728" width="16.28515625" style="26" bestFit="1" customWidth="1"/>
    <col min="8729" max="8730" width="16.42578125" style="26" bestFit="1" customWidth="1"/>
    <col min="8731" max="8731" width="15.140625" style="26" bestFit="1" customWidth="1"/>
    <col min="8732" max="8732" width="16.28515625" style="26" bestFit="1" customWidth="1"/>
    <col min="8733" max="8734" width="16.42578125" style="26" bestFit="1" customWidth="1"/>
    <col min="8735" max="8735" width="15.140625" style="26" bestFit="1" customWidth="1"/>
    <col min="8736" max="8736" width="16.28515625" style="26" bestFit="1" customWidth="1"/>
    <col min="8737" max="8738" width="16.42578125" style="26" bestFit="1" customWidth="1"/>
    <col min="8739" max="8739" width="15.140625" style="26" bestFit="1" customWidth="1"/>
    <col min="8740" max="8740" width="16.28515625" style="26" bestFit="1" customWidth="1"/>
    <col min="8741" max="8742" width="16.42578125" style="26" bestFit="1" customWidth="1"/>
    <col min="8743" max="8743" width="16.28515625" style="26" bestFit="1" customWidth="1"/>
    <col min="8744" max="8746" width="16.42578125" style="26" bestFit="1" customWidth="1"/>
    <col min="8747" max="8747" width="16.28515625" style="26" bestFit="1" customWidth="1"/>
    <col min="8748" max="8750" width="16.42578125" style="26" bestFit="1" customWidth="1"/>
    <col min="8751" max="8751" width="16.28515625" style="26" bestFit="1" customWidth="1"/>
    <col min="8752" max="8754" width="16.42578125" style="26" bestFit="1" customWidth="1"/>
    <col min="8755" max="8755" width="16.28515625" style="26" bestFit="1" customWidth="1"/>
    <col min="8756" max="8758" width="16.42578125" style="26" bestFit="1" customWidth="1"/>
    <col min="8759" max="8759" width="16.28515625" style="26" bestFit="1" customWidth="1"/>
    <col min="8760" max="8761" width="16.42578125" style="26" bestFit="1" customWidth="1"/>
    <col min="8762" max="8762" width="17.85546875" style="26" bestFit="1" customWidth="1"/>
    <col min="8763" max="8763" width="16.42578125" style="26" bestFit="1" customWidth="1"/>
    <col min="8764" max="8765" width="16.5703125" style="26" bestFit="1" customWidth="1"/>
    <col min="8766" max="8766" width="18" style="26" bestFit="1" customWidth="1"/>
    <col min="8767" max="8767" width="16.42578125" style="26" bestFit="1" customWidth="1"/>
    <col min="8768" max="8768" width="16.5703125" style="26" bestFit="1" customWidth="1"/>
    <col min="8769" max="8769" width="16.42578125" style="26" customWidth="1"/>
    <col min="8770" max="8770" width="17.85546875" style="26" customWidth="1"/>
    <col min="8771" max="8771" width="16.42578125" style="26" bestFit="1" customWidth="1"/>
    <col min="8772" max="8772" width="16.5703125" style="26" bestFit="1" customWidth="1"/>
    <col min="8773" max="8774" width="16.5703125" style="26" customWidth="1"/>
    <col min="8775" max="8836" width="10.7109375" style="26" customWidth="1"/>
    <col min="8837" max="8960" width="9.140625" style="26"/>
    <col min="8961" max="8961" width="69.42578125" style="26" bestFit="1" customWidth="1"/>
    <col min="8962" max="8970" width="16.42578125" style="26" bestFit="1" customWidth="1"/>
    <col min="8971" max="8971" width="15.140625" style="26" bestFit="1" customWidth="1"/>
    <col min="8972" max="8972" width="15.28515625" style="26" bestFit="1" customWidth="1"/>
    <col min="8973" max="8973" width="16.28515625" style="26" bestFit="1" customWidth="1"/>
    <col min="8974" max="8974" width="16.42578125" style="26" bestFit="1" customWidth="1"/>
    <col min="8975" max="8975" width="15.140625" style="26" bestFit="1" customWidth="1"/>
    <col min="8976" max="8976" width="16.28515625" style="26" bestFit="1" customWidth="1"/>
    <col min="8977" max="8978" width="16.42578125" style="26" bestFit="1" customWidth="1"/>
    <col min="8979" max="8979" width="15.140625" style="26" bestFit="1" customWidth="1"/>
    <col min="8980" max="8980" width="16.28515625" style="26" bestFit="1" customWidth="1"/>
    <col min="8981" max="8982" width="16.42578125" style="26" bestFit="1" customWidth="1"/>
    <col min="8983" max="8983" width="15.140625" style="26" bestFit="1" customWidth="1"/>
    <col min="8984" max="8984" width="16.28515625" style="26" bestFit="1" customWidth="1"/>
    <col min="8985" max="8986" width="16.42578125" style="26" bestFit="1" customWidth="1"/>
    <col min="8987" max="8987" width="15.140625" style="26" bestFit="1" customWidth="1"/>
    <col min="8988" max="8988" width="16.28515625" style="26" bestFit="1" customWidth="1"/>
    <col min="8989" max="8990" width="16.42578125" style="26" bestFit="1" customWidth="1"/>
    <col min="8991" max="8991" width="15.140625" style="26" bestFit="1" customWidth="1"/>
    <col min="8992" max="8992" width="16.28515625" style="26" bestFit="1" customWidth="1"/>
    <col min="8993" max="8994" width="16.42578125" style="26" bestFit="1" customWidth="1"/>
    <col min="8995" max="8995" width="15.140625" style="26" bestFit="1" customWidth="1"/>
    <col min="8996" max="8996" width="16.28515625" style="26" bestFit="1" customWidth="1"/>
    <col min="8997" max="8998" width="16.42578125" style="26" bestFit="1" customWidth="1"/>
    <col min="8999" max="8999" width="16.28515625" style="26" bestFit="1" customWidth="1"/>
    <col min="9000" max="9002" width="16.42578125" style="26" bestFit="1" customWidth="1"/>
    <col min="9003" max="9003" width="16.28515625" style="26" bestFit="1" customWidth="1"/>
    <col min="9004" max="9006" width="16.42578125" style="26" bestFit="1" customWidth="1"/>
    <col min="9007" max="9007" width="16.28515625" style="26" bestFit="1" customWidth="1"/>
    <col min="9008" max="9010" width="16.42578125" style="26" bestFit="1" customWidth="1"/>
    <col min="9011" max="9011" width="16.28515625" style="26" bestFit="1" customWidth="1"/>
    <col min="9012" max="9014" width="16.42578125" style="26" bestFit="1" customWidth="1"/>
    <col min="9015" max="9015" width="16.28515625" style="26" bestFit="1" customWidth="1"/>
    <col min="9016" max="9017" width="16.42578125" style="26" bestFit="1" customWidth="1"/>
    <col min="9018" max="9018" width="17.85546875" style="26" bestFit="1" customWidth="1"/>
    <col min="9019" max="9019" width="16.42578125" style="26" bestFit="1" customWidth="1"/>
    <col min="9020" max="9021" width="16.5703125" style="26" bestFit="1" customWidth="1"/>
    <col min="9022" max="9022" width="18" style="26" bestFit="1" customWidth="1"/>
    <col min="9023" max="9023" width="16.42578125" style="26" bestFit="1" customWidth="1"/>
    <col min="9024" max="9024" width="16.5703125" style="26" bestFit="1" customWidth="1"/>
    <col min="9025" max="9025" width="16.42578125" style="26" customWidth="1"/>
    <col min="9026" max="9026" width="17.85546875" style="26" customWidth="1"/>
    <col min="9027" max="9027" width="16.42578125" style="26" bestFit="1" customWidth="1"/>
    <col min="9028" max="9028" width="16.5703125" style="26" bestFit="1" customWidth="1"/>
    <col min="9029" max="9030" width="16.5703125" style="26" customWidth="1"/>
    <col min="9031" max="9092" width="10.7109375" style="26" customWidth="1"/>
    <col min="9093" max="9216" width="9.140625" style="26"/>
    <col min="9217" max="9217" width="69.42578125" style="26" bestFit="1" customWidth="1"/>
    <col min="9218" max="9226" width="16.42578125" style="26" bestFit="1" customWidth="1"/>
    <col min="9227" max="9227" width="15.140625" style="26" bestFit="1" customWidth="1"/>
    <col min="9228" max="9228" width="15.28515625" style="26" bestFit="1" customWidth="1"/>
    <col min="9229" max="9229" width="16.28515625" style="26" bestFit="1" customWidth="1"/>
    <col min="9230" max="9230" width="16.42578125" style="26" bestFit="1" customWidth="1"/>
    <col min="9231" max="9231" width="15.140625" style="26" bestFit="1" customWidth="1"/>
    <col min="9232" max="9232" width="16.28515625" style="26" bestFit="1" customWidth="1"/>
    <col min="9233" max="9234" width="16.42578125" style="26" bestFit="1" customWidth="1"/>
    <col min="9235" max="9235" width="15.140625" style="26" bestFit="1" customWidth="1"/>
    <col min="9236" max="9236" width="16.28515625" style="26" bestFit="1" customWidth="1"/>
    <col min="9237" max="9238" width="16.42578125" style="26" bestFit="1" customWidth="1"/>
    <col min="9239" max="9239" width="15.140625" style="26" bestFit="1" customWidth="1"/>
    <col min="9240" max="9240" width="16.28515625" style="26" bestFit="1" customWidth="1"/>
    <col min="9241" max="9242" width="16.42578125" style="26" bestFit="1" customWidth="1"/>
    <col min="9243" max="9243" width="15.140625" style="26" bestFit="1" customWidth="1"/>
    <col min="9244" max="9244" width="16.28515625" style="26" bestFit="1" customWidth="1"/>
    <col min="9245" max="9246" width="16.42578125" style="26" bestFit="1" customWidth="1"/>
    <col min="9247" max="9247" width="15.140625" style="26" bestFit="1" customWidth="1"/>
    <col min="9248" max="9248" width="16.28515625" style="26" bestFit="1" customWidth="1"/>
    <col min="9249" max="9250" width="16.42578125" style="26" bestFit="1" customWidth="1"/>
    <col min="9251" max="9251" width="15.140625" style="26" bestFit="1" customWidth="1"/>
    <col min="9252" max="9252" width="16.28515625" style="26" bestFit="1" customWidth="1"/>
    <col min="9253" max="9254" width="16.42578125" style="26" bestFit="1" customWidth="1"/>
    <col min="9255" max="9255" width="16.28515625" style="26" bestFit="1" customWidth="1"/>
    <col min="9256" max="9258" width="16.42578125" style="26" bestFit="1" customWidth="1"/>
    <col min="9259" max="9259" width="16.28515625" style="26" bestFit="1" customWidth="1"/>
    <col min="9260" max="9262" width="16.42578125" style="26" bestFit="1" customWidth="1"/>
    <col min="9263" max="9263" width="16.28515625" style="26" bestFit="1" customWidth="1"/>
    <col min="9264" max="9266" width="16.42578125" style="26" bestFit="1" customWidth="1"/>
    <col min="9267" max="9267" width="16.28515625" style="26" bestFit="1" customWidth="1"/>
    <col min="9268" max="9270" width="16.42578125" style="26" bestFit="1" customWidth="1"/>
    <col min="9271" max="9271" width="16.28515625" style="26" bestFit="1" customWidth="1"/>
    <col min="9272" max="9273" width="16.42578125" style="26" bestFit="1" customWidth="1"/>
    <col min="9274" max="9274" width="17.85546875" style="26" bestFit="1" customWidth="1"/>
    <col min="9275" max="9275" width="16.42578125" style="26" bestFit="1" customWidth="1"/>
    <col min="9276" max="9277" width="16.5703125" style="26" bestFit="1" customWidth="1"/>
    <col min="9278" max="9278" width="18" style="26" bestFit="1" customWidth="1"/>
    <col min="9279" max="9279" width="16.42578125" style="26" bestFit="1" customWidth="1"/>
    <col min="9280" max="9280" width="16.5703125" style="26" bestFit="1" customWidth="1"/>
    <col min="9281" max="9281" width="16.42578125" style="26" customWidth="1"/>
    <col min="9282" max="9282" width="17.85546875" style="26" customWidth="1"/>
    <col min="9283" max="9283" width="16.42578125" style="26" bestFit="1" customWidth="1"/>
    <col min="9284" max="9284" width="16.5703125" style="26" bestFit="1" customWidth="1"/>
    <col min="9285" max="9286" width="16.5703125" style="26" customWidth="1"/>
    <col min="9287" max="9348" width="10.7109375" style="26" customWidth="1"/>
    <col min="9349" max="9472" width="9.140625" style="26"/>
    <col min="9473" max="9473" width="69.42578125" style="26" bestFit="1" customWidth="1"/>
    <col min="9474" max="9482" width="16.42578125" style="26" bestFit="1" customWidth="1"/>
    <col min="9483" max="9483" width="15.140625" style="26" bestFit="1" customWidth="1"/>
    <col min="9484" max="9484" width="15.28515625" style="26" bestFit="1" customWidth="1"/>
    <col min="9485" max="9485" width="16.28515625" style="26" bestFit="1" customWidth="1"/>
    <col min="9486" max="9486" width="16.42578125" style="26" bestFit="1" customWidth="1"/>
    <col min="9487" max="9487" width="15.140625" style="26" bestFit="1" customWidth="1"/>
    <col min="9488" max="9488" width="16.28515625" style="26" bestFit="1" customWidth="1"/>
    <col min="9489" max="9490" width="16.42578125" style="26" bestFit="1" customWidth="1"/>
    <col min="9491" max="9491" width="15.140625" style="26" bestFit="1" customWidth="1"/>
    <col min="9492" max="9492" width="16.28515625" style="26" bestFit="1" customWidth="1"/>
    <col min="9493" max="9494" width="16.42578125" style="26" bestFit="1" customWidth="1"/>
    <col min="9495" max="9495" width="15.140625" style="26" bestFit="1" customWidth="1"/>
    <col min="9496" max="9496" width="16.28515625" style="26" bestFit="1" customWidth="1"/>
    <col min="9497" max="9498" width="16.42578125" style="26" bestFit="1" customWidth="1"/>
    <col min="9499" max="9499" width="15.140625" style="26" bestFit="1" customWidth="1"/>
    <col min="9500" max="9500" width="16.28515625" style="26" bestFit="1" customWidth="1"/>
    <col min="9501" max="9502" width="16.42578125" style="26" bestFit="1" customWidth="1"/>
    <col min="9503" max="9503" width="15.140625" style="26" bestFit="1" customWidth="1"/>
    <col min="9504" max="9504" width="16.28515625" style="26" bestFit="1" customWidth="1"/>
    <col min="9505" max="9506" width="16.42578125" style="26" bestFit="1" customWidth="1"/>
    <col min="9507" max="9507" width="15.140625" style="26" bestFit="1" customWidth="1"/>
    <col min="9508" max="9508" width="16.28515625" style="26" bestFit="1" customWidth="1"/>
    <col min="9509" max="9510" width="16.42578125" style="26" bestFit="1" customWidth="1"/>
    <col min="9511" max="9511" width="16.28515625" style="26" bestFit="1" customWidth="1"/>
    <col min="9512" max="9514" width="16.42578125" style="26" bestFit="1" customWidth="1"/>
    <col min="9515" max="9515" width="16.28515625" style="26" bestFit="1" customWidth="1"/>
    <col min="9516" max="9518" width="16.42578125" style="26" bestFit="1" customWidth="1"/>
    <col min="9519" max="9519" width="16.28515625" style="26" bestFit="1" customWidth="1"/>
    <col min="9520" max="9522" width="16.42578125" style="26" bestFit="1" customWidth="1"/>
    <col min="9523" max="9523" width="16.28515625" style="26" bestFit="1" customWidth="1"/>
    <col min="9524" max="9526" width="16.42578125" style="26" bestFit="1" customWidth="1"/>
    <col min="9527" max="9527" width="16.28515625" style="26" bestFit="1" customWidth="1"/>
    <col min="9528" max="9529" width="16.42578125" style="26" bestFit="1" customWidth="1"/>
    <col min="9530" max="9530" width="17.85546875" style="26" bestFit="1" customWidth="1"/>
    <col min="9531" max="9531" width="16.42578125" style="26" bestFit="1" customWidth="1"/>
    <col min="9532" max="9533" width="16.5703125" style="26" bestFit="1" customWidth="1"/>
    <col min="9534" max="9534" width="18" style="26" bestFit="1" customWidth="1"/>
    <col min="9535" max="9535" width="16.42578125" style="26" bestFit="1" customWidth="1"/>
    <col min="9536" max="9536" width="16.5703125" style="26" bestFit="1" customWidth="1"/>
    <col min="9537" max="9537" width="16.42578125" style="26" customWidth="1"/>
    <col min="9538" max="9538" width="17.85546875" style="26" customWidth="1"/>
    <col min="9539" max="9539" width="16.42578125" style="26" bestFit="1" customWidth="1"/>
    <col min="9540" max="9540" width="16.5703125" style="26" bestFit="1" customWidth="1"/>
    <col min="9541" max="9542" width="16.5703125" style="26" customWidth="1"/>
    <col min="9543" max="9604" width="10.7109375" style="26" customWidth="1"/>
    <col min="9605" max="9728" width="9.140625" style="26"/>
    <col min="9729" max="9729" width="69.42578125" style="26" bestFit="1" customWidth="1"/>
    <col min="9730" max="9738" width="16.42578125" style="26" bestFit="1" customWidth="1"/>
    <col min="9739" max="9739" width="15.140625" style="26" bestFit="1" customWidth="1"/>
    <col min="9740" max="9740" width="15.28515625" style="26" bestFit="1" customWidth="1"/>
    <col min="9741" max="9741" width="16.28515625" style="26" bestFit="1" customWidth="1"/>
    <col min="9742" max="9742" width="16.42578125" style="26" bestFit="1" customWidth="1"/>
    <col min="9743" max="9743" width="15.140625" style="26" bestFit="1" customWidth="1"/>
    <col min="9744" max="9744" width="16.28515625" style="26" bestFit="1" customWidth="1"/>
    <col min="9745" max="9746" width="16.42578125" style="26" bestFit="1" customWidth="1"/>
    <col min="9747" max="9747" width="15.140625" style="26" bestFit="1" customWidth="1"/>
    <col min="9748" max="9748" width="16.28515625" style="26" bestFit="1" customWidth="1"/>
    <col min="9749" max="9750" width="16.42578125" style="26" bestFit="1" customWidth="1"/>
    <col min="9751" max="9751" width="15.140625" style="26" bestFit="1" customWidth="1"/>
    <col min="9752" max="9752" width="16.28515625" style="26" bestFit="1" customWidth="1"/>
    <col min="9753" max="9754" width="16.42578125" style="26" bestFit="1" customWidth="1"/>
    <col min="9755" max="9755" width="15.140625" style="26" bestFit="1" customWidth="1"/>
    <col min="9756" max="9756" width="16.28515625" style="26" bestFit="1" customWidth="1"/>
    <col min="9757" max="9758" width="16.42578125" style="26" bestFit="1" customWidth="1"/>
    <col min="9759" max="9759" width="15.140625" style="26" bestFit="1" customWidth="1"/>
    <col min="9760" max="9760" width="16.28515625" style="26" bestFit="1" customWidth="1"/>
    <col min="9761" max="9762" width="16.42578125" style="26" bestFit="1" customWidth="1"/>
    <col min="9763" max="9763" width="15.140625" style="26" bestFit="1" customWidth="1"/>
    <col min="9764" max="9764" width="16.28515625" style="26" bestFit="1" customWidth="1"/>
    <col min="9765" max="9766" width="16.42578125" style="26" bestFit="1" customWidth="1"/>
    <col min="9767" max="9767" width="16.28515625" style="26" bestFit="1" customWidth="1"/>
    <col min="9768" max="9770" width="16.42578125" style="26" bestFit="1" customWidth="1"/>
    <col min="9771" max="9771" width="16.28515625" style="26" bestFit="1" customWidth="1"/>
    <col min="9772" max="9774" width="16.42578125" style="26" bestFit="1" customWidth="1"/>
    <col min="9775" max="9775" width="16.28515625" style="26" bestFit="1" customWidth="1"/>
    <col min="9776" max="9778" width="16.42578125" style="26" bestFit="1" customWidth="1"/>
    <col min="9779" max="9779" width="16.28515625" style="26" bestFit="1" customWidth="1"/>
    <col min="9780" max="9782" width="16.42578125" style="26" bestFit="1" customWidth="1"/>
    <col min="9783" max="9783" width="16.28515625" style="26" bestFit="1" customWidth="1"/>
    <col min="9784" max="9785" width="16.42578125" style="26" bestFit="1" customWidth="1"/>
    <col min="9786" max="9786" width="17.85546875" style="26" bestFit="1" customWidth="1"/>
    <col min="9787" max="9787" width="16.42578125" style="26" bestFit="1" customWidth="1"/>
    <col min="9788" max="9789" width="16.5703125" style="26" bestFit="1" customWidth="1"/>
    <col min="9790" max="9790" width="18" style="26" bestFit="1" customWidth="1"/>
    <col min="9791" max="9791" width="16.42578125" style="26" bestFit="1" customWidth="1"/>
    <col min="9792" max="9792" width="16.5703125" style="26" bestFit="1" customWidth="1"/>
    <col min="9793" max="9793" width="16.42578125" style="26" customWidth="1"/>
    <col min="9794" max="9794" width="17.85546875" style="26" customWidth="1"/>
    <col min="9795" max="9795" width="16.42578125" style="26" bestFit="1" customWidth="1"/>
    <col min="9796" max="9796" width="16.5703125" style="26" bestFit="1" customWidth="1"/>
    <col min="9797" max="9798" width="16.5703125" style="26" customWidth="1"/>
    <col min="9799" max="9860" width="10.7109375" style="26" customWidth="1"/>
    <col min="9861" max="9984" width="9.140625" style="26"/>
    <col min="9985" max="9985" width="69.42578125" style="26" bestFit="1" customWidth="1"/>
    <col min="9986" max="9994" width="16.42578125" style="26" bestFit="1" customWidth="1"/>
    <col min="9995" max="9995" width="15.140625" style="26" bestFit="1" customWidth="1"/>
    <col min="9996" max="9996" width="15.28515625" style="26" bestFit="1" customWidth="1"/>
    <col min="9997" max="9997" width="16.28515625" style="26" bestFit="1" customWidth="1"/>
    <col min="9998" max="9998" width="16.42578125" style="26" bestFit="1" customWidth="1"/>
    <col min="9999" max="9999" width="15.140625" style="26" bestFit="1" customWidth="1"/>
    <col min="10000" max="10000" width="16.28515625" style="26" bestFit="1" customWidth="1"/>
    <col min="10001" max="10002" width="16.42578125" style="26" bestFit="1" customWidth="1"/>
    <col min="10003" max="10003" width="15.140625" style="26" bestFit="1" customWidth="1"/>
    <col min="10004" max="10004" width="16.28515625" style="26" bestFit="1" customWidth="1"/>
    <col min="10005" max="10006" width="16.42578125" style="26" bestFit="1" customWidth="1"/>
    <col min="10007" max="10007" width="15.140625" style="26" bestFit="1" customWidth="1"/>
    <col min="10008" max="10008" width="16.28515625" style="26" bestFit="1" customWidth="1"/>
    <col min="10009" max="10010" width="16.42578125" style="26" bestFit="1" customWidth="1"/>
    <col min="10011" max="10011" width="15.140625" style="26" bestFit="1" customWidth="1"/>
    <col min="10012" max="10012" width="16.28515625" style="26" bestFit="1" customWidth="1"/>
    <col min="10013" max="10014" width="16.42578125" style="26" bestFit="1" customWidth="1"/>
    <col min="10015" max="10015" width="15.140625" style="26" bestFit="1" customWidth="1"/>
    <col min="10016" max="10016" width="16.28515625" style="26" bestFit="1" customWidth="1"/>
    <col min="10017" max="10018" width="16.42578125" style="26" bestFit="1" customWidth="1"/>
    <col min="10019" max="10019" width="15.140625" style="26" bestFit="1" customWidth="1"/>
    <col min="10020" max="10020" width="16.28515625" style="26" bestFit="1" customWidth="1"/>
    <col min="10021" max="10022" width="16.42578125" style="26" bestFit="1" customWidth="1"/>
    <col min="10023" max="10023" width="16.28515625" style="26" bestFit="1" customWidth="1"/>
    <col min="10024" max="10026" width="16.42578125" style="26" bestFit="1" customWidth="1"/>
    <col min="10027" max="10027" width="16.28515625" style="26" bestFit="1" customWidth="1"/>
    <col min="10028" max="10030" width="16.42578125" style="26" bestFit="1" customWidth="1"/>
    <col min="10031" max="10031" width="16.28515625" style="26" bestFit="1" customWidth="1"/>
    <col min="10032" max="10034" width="16.42578125" style="26" bestFit="1" customWidth="1"/>
    <col min="10035" max="10035" width="16.28515625" style="26" bestFit="1" customWidth="1"/>
    <col min="10036" max="10038" width="16.42578125" style="26" bestFit="1" customWidth="1"/>
    <col min="10039" max="10039" width="16.28515625" style="26" bestFit="1" customWidth="1"/>
    <col min="10040" max="10041" width="16.42578125" style="26" bestFit="1" customWidth="1"/>
    <col min="10042" max="10042" width="17.85546875" style="26" bestFit="1" customWidth="1"/>
    <col min="10043" max="10043" width="16.42578125" style="26" bestFit="1" customWidth="1"/>
    <col min="10044" max="10045" width="16.5703125" style="26" bestFit="1" customWidth="1"/>
    <col min="10046" max="10046" width="18" style="26" bestFit="1" customWidth="1"/>
    <col min="10047" max="10047" width="16.42578125" style="26" bestFit="1" customWidth="1"/>
    <col min="10048" max="10048" width="16.5703125" style="26" bestFit="1" customWidth="1"/>
    <col min="10049" max="10049" width="16.42578125" style="26" customWidth="1"/>
    <col min="10050" max="10050" width="17.85546875" style="26" customWidth="1"/>
    <col min="10051" max="10051" width="16.42578125" style="26" bestFit="1" customWidth="1"/>
    <col min="10052" max="10052" width="16.5703125" style="26" bestFit="1" customWidth="1"/>
    <col min="10053" max="10054" width="16.5703125" style="26" customWidth="1"/>
    <col min="10055" max="10116" width="10.7109375" style="26" customWidth="1"/>
    <col min="10117" max="10240" width="9.140625" style="26"/>
    <col min="10241" max="10241" width="69.42578125" style="26" bestFit="1" customWidth="1"/>
    <col min="10242" max="10250" width="16.42578125" style="26" bestFit="1" customWidth="1"/>
    <col min="10251" max="10251" width="15.140625" style="26" bestFit="1" customWidth="1"/>
    <col min="10252" max="10252" width="15.28515625" style="26" bestFit="1" customWidth="1"/>
    <col min="10253" max="10253" width="16.28515625" style="26" bestFit="1" customWidth="1"/>
    <col min="10254" max="10254" width="16.42578125" style="26" bestFit="1" customWidth="1"/>
    <col min="10255" max="10255" width="15.140625" style="26" bestFit="1" customWidth="1"/>
    <col min="10256" max="10256" width="16.28515625" style="26" bestFit="1" customWidth="1"/>
    <col min="10257" max="10258" width="16.42578125" style="26" bestFit="1" customWidth="1"/>
    <col min="10259" max="10259" width="15.140625" style="26" bestFit="1" customWidth="1"/>
    <col min="10260" max="10260" width="16.28515625" style="26" bestFit="1" customWidth="1"/>
    <col min="10261" max="10262" width="16.42578125" style="26" bestFit="1" customWidth="1"/>
    <col min="10263" max="10263" width="15.140625" style="26" bestFit="1" customWidth="1"/>
    <col min="10264" max="10264" width="16.28515625" style="26" bestFit="1" customWidth="1"/>
    <col min="10265" max="10266" width="16.42578125" style="26" bestFit="1" customWidth="1"/>
    <col min="10267" max="10267" width="15.140625" style="26" bestFit="1" customWidth="1"/>
    <col min="10268" max="10268" width="16.28515625" style="26" bestFit="1" customWidth="1"/>
    <col min="10269" max="10270" width="16.42578125" style="26" bestFit="1" customWidth="1"/>
    <col min="10271" max="10271" width="15.140625" style="26" bestFit="1" customWidth="1"/>
    <col min="10272" max="10272" width="16.28515625" style="26" bestFit="1" customWidth="1"/>
    <col min="10273" max="10274" width="16.42578125" style="26" bestFit="1" customWidth="1"/>
    <col min="10275" max="10275" width="15.140625" style="26" bestFit="1" customWidth="1"/>
    <col min="10276" max="10276" width="16.28515625" style="26" bestFit="1" customWidth="1"/>
    <col min="10277" max="10278" width="16.42578125" style="26" bestFit="1" customWidth="1"/>
    <col min="10279" max="10279" width="16.28515625" style="26" bestFit="1" customWidth="1"/>
    <col min="10280" max="10282" width="16.42578125" style="26" bestFit="1" customWidth="1"/>
    <col min="10283" max="10283" width="16.28515625" style="26" bestFit="1" customWidth="1"/>
    <col min="10284" max="10286" width="16.42578125" style="26" bestFit="1" customWidth="1"/>
    <col min="10287" max="10287" width="16.28515625" style="26" bestFit="1" customWidth="1"/>
    <col min="10288" max="10290" width="16.42578125" style="26" bestFit="1" customWidth="1"/>
    <col min="10291" max="10291" width="16.28515625" style="26" bestFit="1" customWidth="1"/>
    <col min="10292" max="10294" width="16.42578125" style="26" bestFit="1" customWidth="1"/>
    <col min="10295" max="10295" width="16.28515625" style="26" bestFit="1" customWidth="1"/>
    <col min="10296" max="10297" width="16.42578125" style="26" bestFit="1" customWidth="1"/>
    <col min="10298" max="10298" width="17.85546875" style="26" bestFit="1" customWidth="1"/>
    <col min="10299" max="10299" width="16.42578125" style="26" bestFit="1" customWidth="1"/>
    <col min="10300" max="10301" width="16.5703125" style="26" bestFit="1" customWidth="1"/>
    <col min="10302" max="10302" width="18" style="26" bestFit="1" customWidth="1"/>
    <col min="10303" max="10303" width="16.42578125" style="26" bestFit="1" customWidth="1"/>
    <col min="10304" max="10304" width="16.5703125" style="26" bestFit="1" customWidth="1"/>
    <col min="10305" max="10305" width="16.42578125" style="26" customWidth="1"/>
    <col min="10306" max="10306" width="17.85546875" style="26" customWidth="1"/>
    <col min="10307" max="10307" width="16.42578125" style="26" bestFit="1" customWidth="1"/>
    <col min="10308" max="10308" width="16.5703125" style="26" bestFit="1" customWidth="1"/>
    <col min="10309" max="10310" width="16.5703125" style="26" customWidth="1"/>
    <col min="10311" max="10372" width="10.7109375" style="26" customWidth="1"/>
    <col min="10373" max="10496" width="9.140625" style="26"/>
    <col min="10497" max="10497" width="69.42578125" style="26" bestFit="1" customWidth="1"/>
    <col min="10498" max="10506" width="16.42578125" style="26" bestFit="1" customWidth="1"/>
    <col min="10507" max="10507" width="15.140625" style="26" bestFit="1" customWidth="1"/>
    <col min="10508" max="10508" width="15.28515625" style="26" bestFit="1" customWidth="1"/>
    <col min="10509" max="10509" width="16.28515625" style="26" bestFit="1" customWidth="1"/>
    <col min="10510" max="10510" width="16.42578125" style="26" bestFit="1" customWidth="1"/>
    <col min="10511" max="10511" width="15.140625" style="26" bestFit="1" customWidth="1"/>
    <col min="10512" max="10512" width="16.28515625" style="26" bestFit="1" customWidth="1"/>
    <col min="10513" max="10514" width="16.42578125" style="26" bestFit="1" customWidth="1"/>
    <col min="10515" max="10515" width="15.140625" style="26" bestFit="1" customWidth="1"/>
    <col min="10516" max="10516" width="16.28515625" style="26" bestFit="1" customWidth="1"/>
    <col min="10517" max="10518" width="16.42578125" style="26" bestFit="1" customWidth="1"/>
    <col min="10519" max="10519" width="15.140625" style="26" bestFit="1" customWidth="1"/>
    <col min="10520" max="10520" width="16.28515625" style="26" bestFit="1" customWidth="1"/>
    <col min="10521" max="10522" width="16.42578125" style="26" bestFit="1" customWidth="1"/>
    <col min="10523" max="10523" width="15.140625" style="26" bestFit="1" customWidth="1"/>
    <col min="10524" max="10524" width="16.28515625" style="26" bestFit="1" customWidth="1"/>
    <col min="10525" max="10526" width="16.42578125" style="26" bestFit="1" customWidth="1"/>
    <col min="10527" max="10527" width="15.140625" style="26" bestFit="1" customWidth="1"/>
    <col min="10528" max="10528" width="16.28515625" style="26" bestFit="1" customWidth="1"/>
    <col min="10529" max="10530" width="16.42578125" style="26" bestFit="1" customWidth="1"/>
    <col min="10531" max="10531" width="15.140625" style="26" bestFit="1" customWidth="1"/>
    <col min="10532" max="10532" width="16.28515625" style="26" bestFit="1" customWidth="1"/>
    <col min="10533" max="10534" width="16.42578125" style="26" bestFit="1" customWidth="1"/>
    <col min="10535" max="10535" width="16.28515625" style="26" bestFit="1" customWidth="1"/>
    <col min="10536" max="10538" width="16.42578125" style="26" bestFit="1" customWidth="1"/>
    <col min="10539" max="10539" width="16.28515625" style="26" bestFit="1" customWidth="1"/>
    <col min="10540" max="10542" width="16.42578125" style="26" bestFit="1" customWidth="1"/>
    <col min="10543" max="10543" width="16.28515625" style="26" bestFit="1" customWidth="1"/>
    <col min="10544" max="10546" width="16.42578125" style="26" bestFit="1" customWidth="1"/>
    <col min="10547" max="10547" width="16.28515625" style="26" bestFit="1" customWidth="1"/>
    <col min="10548" max="10550" width="16.42578125" style="26" bestFit="1" customWidth="1"/>
    <col min="10551" max="10551" width="16.28515625" style="26" bestFit="1" customWidth="1"/>
    <col min="10552" max="10553" width="16.42578125" style="26" bestFit="1" customWidth="1"/>
    <col min="10554" max="10554" width="17.85546875" style="26" bestFit="1" customWidth="1"/>
    <col min="10555" max="10555" width="16.42578125" style="26" bestFit="1" customWidth="1"/>
    <col min="10556" max="10557" width="16.5703125" style="26" bestFit="1" customWidth="1"/>
    <col min="10558" max="10558" width="18" style="26" bestFit="1" customWidth="1"/>
    <col min="10559" max="10559" width="16.42578125" style="26" bestFit="1" customWidth="1"/>
    <col min="10560" max="10560" width="16.5703125" style="26" bestFit="1" customWidth="1"/>
    <col min="10561" max="10561" width="16.42578125" style="26" customWidth="1"/>
    <col min="10562" max="10562" width="17.85546875" style="26" customWidth="1"/>
    <col min="10563" max="10563" width="16.42578125" style="26" bestFit="1" customWidth="1"/>
    <col min="10564" max="10564" width="16.5703125" style="26" bestFit="1" customWidth="1"/>
    <col min="10565" max="10566" width="16.5703125" style="26" customWidth="1"/>
    <col min="10567" max="10628" width="10.7109375" style="26" customWidth="1"/>
    <col min="10629" max="10752" width="9.140625" style="26"/>
    <col min="10753" max="10753" width="69.42578125" style="26" bestFit="1" customWidth="1"/>
    <col min="10754" max="10762" width="16.42578125" style="26" bestFit="1" customWidth="1"/>
    <col min="10763" max="10763" width="15.140625" style="26" bestFit="1" customWidth="1"/>
    <col min="10764" max="10764" width="15.28515625" style="26" bestFit="1" customWidth="1"/>
    <col min="10765" max="10765" width="16.28515625" style="26" bestFit="1" customWidth="1"/>
    <col min="10766" max="10766" width="16.42578125" style="26" bestFit="1" customWidth="1"/>
    <col min="10767" max="10767" width="15.140625" style="26" bestFit="1" customWidth="1"/>
    <col min="10768" max="10768" width="16.28515625" style="26" bestFit="1" customWidth="1"/>
    <col min="10769" max="10770" width="16.42578125" style="26" bestFit="1" customWidth="1"/>
    <col min="10771" max="10771" width="15.140625" style="26" bestFit="1" customWidth="1"/>
    <col min="10772" max="10772" width="16.28515625" style="26" bestFit="1" customWidth="1"/>
    <col min="10773" max="10774" width="16.42578125" style="26" bestFit="1" customWidth="1"/>
    <col min="10775" max="10775" width="15.140625" style="26" bestFit="1" customWidth="1"/>
    <col min="10776" max="10776" width="16.28515625" style="26" bestFit="1" customWidth="1"/>
    <col min="10777" max="10778" width="16.42578125" style="26" bestFit="1" customWidth="1"/>
    <col min="10779" max="10779" width="15.140625" style="26" bestFit="1" customWidth="1"/>
    <col min="10780" max="10780" width="16.28515625" style="26" bestFit="1" customWidth="1"/>
    <col min="10781" max="10782" width="16.42578125" style="26" bestFit="1" customWidth="1"/>
    <col min="10783" max="10783" width="15.140625" style="26" bestFit="1" customWidth="1"/>
    <col min="10784" max="10784" width="16.28515625" style="26" bestFit="1" customWidth="1"/>
    <col min="10785" max="10786" width="16.42578125" style="26" bestFit="1" customWidth="1"/>
    <col min="10787" max="10787" width="15.140625" style="26" bestFit="1" customWidth="1"/>
    <col min="10788" max="10788" width="16.28515625" style="26" bestFit="1" customWidth="1"/>
    <col min="10789" max="10790" width="16.42578125" style="26" bestFit="1" customWidth="1"/>
    <col min="10791" max="10791" width="16.28515625" style="26" bestFit="1" customWidth="1"/>
    <col min="10792" max="10794" width="16.42578125" style="26" bestFit="1" customWidth="1"/>
    <col min="10795" max="10795" width="16.28515625" style="26" bestFit="1" customWidth="1"/>
    <col min="10796" max="10798" width="16.42578125" style="26" bestFit="1" customWidth="1"/>
    <col min="10799" max="10799" width="16.28515625" style="26" bestFit="1" customWidth="1"/>
    <col min="10800" max="10802" width="16.42578125" style="26" bestFit="1" customWidth="1"/>
    <col min="10803" max="10803" width="16.28515625" style="26" bestFit="1" customWidth="1"/>
    <col min="10804" max="10806" width="16.42578125" style="26" bestFit="1" customWidth="1"/>
    <col min="10807" max="10807" width="16.28515625" style="26" bestFit="1" customWidth="1"/>
    <col min="10808" max="10809" width="16.42578125" style="26" bestFit="1" customWidth="1"/>
    <col min="10810" max="10810" width="17.85546875" style="26" bestFit="1" customWidth="1"/>
    <col min="10811" max="10811" width="16.42578125" style="26" bestFit="1" customWidth="1"/>
    <col min="10812" max="10813" width="16.5703125" style="26" bestFit="1" customWidth="1"/>
    <col min="10814" max="10814" width="18" style="26" bestFit="1" customWidth="1"/>
    <col min="10815" max="10815" width="16.42578125" style="26" bestFit="1" customWidth="1"/>
    <col min="10816" max="10816" width="16.5703125" style="26" bestFit="1" customWidth="1"/>
    <col min="10817" max="10817" width="16.42578125" style="26" customWidth="1"/>
    <col min="10818" max="10818" width="17.85546875" style="26" customWidth="1"/>
    <col min="10819" max="10819" width="16.42578125" style="26" bestFit="1" customWidth="1"/>
    <col min="10820" max="10820" width="16.5703125" style="26" bestFit="1" customWidth="1"/>
    <col min="10821" max="10822" width="16.5703125" style="26" customWidth="1"/>
    <col min="10823" max="10884" width="10.7109375" style="26" customWidth="1"/>
    <col min="10885" max="11008" width="9.140625" style="26"/>
    <col min="11009" max="11009" width="69.42578125" style="26" bestFit="1" customWidth="1"/>
    <col min="11010" max="11018" width="16.42578125" style="26" bestFit="1" customWidth="1"/>
    <col min="11019" max="11019" width="15.140625" style="26" bestFit="1" customWidth="1"/>
    <col min="11020" max="11020" width="15.28515625" style="26" bestFit="1" customWidth="1"/>
    <col min="11021" max="11021" width="16.28515625" style="26" bestFit="1" customWidth="1"/>
    <col min="11022" max="11022" width="16.42578125" style="26" bestFit="1" customWidth="1"/>
    <col min="11023" max="11023" width="15.140625" style="26" bestFit="1" customWidth="1"/>
    <col min="11024" max="11024" width="16.28515625" style="26" bestFit="1" customWidth="1"/>
    <col min="11025" max="11026" width="16.42578125" style="26" bestFit="1" customWidth="1"/>
    <col min="11027" max="11027" width="15.140625" style="26" bestFit="1" customWidth="1"/>
    <col min="11028" max="11028" width="16.28515625" style="26" bestFit="1" customWidth="1"/>
    <col min="11029" max="11030" width="16.42578125" style="26" bestFit="1" customWidth="1"/>
    <col min="11031" max="11031" width="15.140625" style="26" bestFit="1" customWidth="1"/>
    <col min="11032" max="11032" width="16.28515625" style="26" bestFit="1" customWidth="1"/>
    <col min="11033" max="11034" width="16.42578125" style="26" bestFit="1" customWidth="1"/>
    <col min="11035" max="11035" width="15.140625" style="26" bestFit="1" customWidth="1"/>
    <col min="11036" max="11036" width="16.28515625" style="26" bestFit="1" customWidth="1"/>
    <col min="11037" max="11038" width="16.42578125" style="26" bestFit="1" customWidth="1"/>
    <col min="11039" max="11039" width="15.140625" style="26" bestFit="1" customWidth="1"/>
    <col min="11040" max="11040" width="16.28515625" style="26" bestFit="1" customWidth="1"/>
    <col min="11041" max="11042" width="16.42578125" style="26" bestFit="1" customWidth="1"/>
    <col min="11043" max="11043" width="15.140625" style="26" bestFit="1" customWidth="1"/>
    <col min="11044" max="11044" width="16.28515625" style="26" bestFit="1" customWidth="1"/>
    <col min="11045" max="11046" width="16.42578125" style="26" bestFit="1" customWidth="1"/>
    <col min="11047" max="11047" width="16.28515625" style="26" bestFit="1" customWidth="1"/>
    <col min="11048" max="11050" width="16.42578125" style="26" bestFit="1" customWidth="1"/>
    <col min="11051" max="11051" width="16.28515625" style="26" bestFit="1" customWidth="1"/>
    <col min="11052" max="11054" width="16.42578125" style="26" bestFit="1" customWidth="1"/>
    <col min="11055" max="11055" width="16.28515625" style="26" bestFit="1" customWidth="1"/>
    <col min="11056" max="11058" width="16.42578125" style="26" bestFit="1" customWidth="1"/>
    <col min="11059" max="11059" width="16.28515625" style="26" bestFit="1" customWidth="1"/>
    <col min="11060" max="11062" width="16.42578125" style="26" bestFit="1" customWidth="1"/>
    <col min="11063" max="11063" width="16.28515625" style="26" bestFit="1" customWidth="1"/>
    <col min="11064" max="11065" width="16.42578125" style="26" bestFit="1" customWidth="1"/>
    <col min="11066" max="11066" width="17.85546875" style="26" bestFit="1" customWidth="1"/>
    <col min="11067" max="11067" width="16.42578125" style="26" bestFit="1" customWidth="1"/>
    <col min="11068" max="11069" width="16.5703125" style="26" bestFit="1" customWidth="1"/>
    <col min="11070" max="11070" width="18" style="26" bestFit="1" customWidth="1"/>
    <col min="11071" max="11071" width="16.42578125" style="26" bestFit="1" customWidth="1"/>
    <col min="11072" max="11072" width="16.5703125" style="26" bestFit="1" customWidth="1"/>
    <col min="11073" max="11073" width="16.42578125" style="26" customWidth="1"/>
    <col min="11074" max="11074" width="17.85546875" style="26" customWidth="1"/>
    <col min="11075" max="11075" width="16.42578125" style="26" bestFit="1" customWidth="1"/>
    <col min="11076" max="11076" width="16.5703125" style="26" bestFit="1" customWidth="1"/>
    <col min="11077" max="11078" width="16.5703125" style="26" customWidth="1"/>
    <col min="11079" max="11140" width="10.7109375" style="26" customWidth="1"/>
    <col min="11141" max="11264" width="9.140625" style="26"/>
    <col min="11265" max="11265" width="69.42578125" style="26" bestFit="1" customWidth="1"/>
    <col min="11266" max="11274" width="16.42578125" style="26" bestFit="1" customWidth="1"/>
    <col min="11275" max="11275" width="15.140625" style="26" bestFit="1" customWidth="1"/>
    <col min="11276" max="11276" width="15.28515625" style="26" bestFit="1" customWidth="1"/>
    <col min="11277" max="11277" width="16.28515625" style="26" bestFit="1" customWidth="1"/>
    <col min="11278" max="11278" width="16.42578125" style="26" bestFit="1" customWidth="1"/>
    <col min="11279" max="11279" width="15.140625" style="26" bestFit="1" customWidth="1"/>
    <col min="11280" max="11280" width="16.28515625" style="26" bestFit="1" customWidth="1"/>
    <col min="11281" max="11282" width="16.42578125" style="26" bestFit="1" customWidth="1"/>
    <col min="11283" max="11283" width="15.140625" style="26" bestFit="1" customWidth="1"/>
    <col min="11284" max="11284" width="16.28515625" style="26" bestFit="1" customWidth="1"/>
    <col min="11285" max="11286" width="16.42578125" style="26" bestFit="1" customWidth="1"/>
    <col min="11287" max="11287" width="15.140625" style="26" bestFit="1" customWidth="1"/>
    <col min="11288" max="11288" width="16.28515625" style="26" bestFit="1" customWidth="1"/>
    <col min="11289" max="11290" width="16.42578125" style="26" bestFit="1" customWidth="1"/>
    <col min="11291" max="11291" width="15.140625" style="26" bestFit="1" customWidth="1"/>
    <col min="11292" max="11292" width="16.28515625" style="26" bestFit="1" customWidth="1"/>
    <col min="11293" max="11294" width="16.42578125" style="26" bestFit="1" customWidth="1"/>
    <col min="11295" max="11295" width="15.140625" style="26" bestFit="1" customWidth="1"/>
    <col min="11296" max="11296" width="16.28515625" style="26" bestFit="1" customWidth="1"/>
    <col min="11297" max="11298" width="16.42578125" style="26" bestFit="1" customWidth="1"/>
    <col min="11299" max="11299" width="15.140625" style="26" bestFit="1" customWidth="1"/>
    <col min="11300" max="11300" width="16.28515625" style="26" bestFit="1" customWidth="1"/>
    <col min="11301" max="11302" width="16.42578125" style="26" bestFit="1" customWidth="1"/>
    <col min="11303" max="11303" width="16.28515625" style="26" bestFit="1" customWidth="1"/>
    <col min="11304" max="11306" width="16.42578125" style="26" bestFit="1" customWidth="1"/>
    <col min="11307" max="11307" width="16.28515625" style="26" bestFit="1" customWidth="1"/>
    <col min="11308" max="11310" width="16.42578125" style="26" bestFit="1" customWidth="1"/>
    <col min="11311" max="11311" width="16.28515625" style="26" bestFit="1" customWidth="1"/>
    <col min="11312" max="11314" width="16.42578125" style="26" bestFit="1" customWidth="1"/>
    <col min="11315" max="11315" width="16.28515625" style="26" bestFit="1" customWidth="1"/>
    <col min="11316" max="11318" width="16.42578125" style="26" bestFit="1" customWidth="1"/>
    <col min="11319" max="11319" width="16.28515625" style="26" bestFit="1" customWidth="1"/>
    <col min="11320" max="11321" width="16.42578125" style="26" bestFit="1" customWidth="1"/>
    <col min="11322" max="11322" width="17.85546875" style="26" bestFit="1" customWidth="1"/>
    <col min="11323" max="11323" width="16.42578125" style="26" bestFit="1" customWidth="1"/>
    <col min="11324" max="11325" width="16.5703125" style="26" bestFit="1" customWidth="1"/>
    <col min="11326" max="11326" width="18" style="26" bestFit="1" customWidth="1"/>
    <col min="11327" max="11327" width="16.42578125" style="26" bestFit="1" customWidth="1"/>
    <col min="11328" max="11328" width="16.5703125" style="26" bestFit="1" customWidth="1"/>
    <col min="11329" max="11329" width="16.42578125" style="26" customWidth="1"/>
    <col min="11330" max="11330" width="17.85546875" style="26" customWidth="1"/>
    <col min="11331" max="11331" width="16.42578125" style="26" bestFit="1" customWidth="1"/>
    <col min="11332" max="11332" width="16.5703125" style="26" bestFit="1" customWidth="1"/>
    <col min="11333" max="11334" width="16.5703125" style="26" customWidth="1"/>
    <col min="11335" max="11396" width="10.7109375" style="26" customWidth="1"/>
    <col min="11397" max="11520" width="9.140625" style="26"/>
    <col min="11521" max="11521" width="69.42578125" style="26" bestFit="1" customWidth="1"/>
    <col min="11522" max="11530" width="16.42578125" style="26" bestFit="1" customWidth="1"/>
    <col min="11531" max="11531" width="15.140625" style="26" bestFit="1" customWidth="1"/>
    <col min="11532" max="11532" width="15.28515625" style="26" bestFit="1" customWidth="1"/>
    <col min="11533" max="11533" width="16.28515625" style="26" bestFit="1" customWidth="1"/>
    <col min="11534" max="11534" width="16.42578125" style="26" bestFit="1" customWidth="1"/>
    <col min="11535" max="11535" width="15.140625" style="26" bestFit="1" customWidth="1"/>
    <col min="11536" max="11536" width="16.28515625" style="26" bestFit="1" customWidth="1"/>
    <col min="11537" max="11538" width="16.42578125" style="26" bestFit="1" customWidth="1"/>
    <col min="11539" max="11539" width="15.140625" style="26" bestFit="1" customWidth="1"/>
    <col min="11540" max="11540" width="16.28515625" style="26" bestFit="1" customWidth="1"/>
    <col min="11541" max="11542" width="16.42578125" style="26" bestFit="1" customWidth="1"/>
    <col min="11543" max="11543" width="15.140625" style="26" bestFit="1" customWidth="1"/>
    <col min="11544" max="11544" width="16.28515625" style="26" bestFit="1" customWidth="1"/>
    <col min="11545" max="11546" width="16.42578125" style="26" bestFit="1" customWidth="1"/>
    <col min="11547" max="11547" width="15.140625" style="26" bestFit="1" customWidth="1"/>
    <col min="11548" max="11548" width="16.28515625" style="26" bestFit="1" customWidth="1"/>
    <col min="11549" max="11550" width="16.42578125" style="26" bestFit="1" customWidth="1"/>
    <col min="11551" max="11551" width="15.140625" style="26" bestFit="1" customWidth="1"/>
    <col min="11552" max="11552" width="16.28515625" style="26" bestFit="1" customWidth="1"/>
    <col min="11553" max="11554" width="16.42578125" style="26" bestFit="1" customWidth="1"/>
    <col min="11555" max="11555" width="15.140625" style="26" bestFit="1" customWidth="1"/>
    <col min="11556" max="11556" width="16.28515625" style="26" bestFit="1" customWidth="1"/>
    <col min="11557" max="11558" width="16.42578125" style="26" bestFit="1" customWidth="1"/>
    <col min="11559" max="11559" width="16.28515625" style="26" bestFit="1" customWidth="1"/>
    <col min="11560" max="11562" width="16.42578125" style="26" bestFit="1" customWidth="1"/>
    <col min="11563" max="11563" width="16.28515625" style="26" bestFit="1" customWidth="1"/>
    <col min="11564" max="11566" width="16.42578125" style="26" bestFit="1" customWidth="1"/>
    <col min="11567" max="11567" width="16.28515625" style="26" bestFit="1" customWidth="1"/>
    <col min="11568" max="11570" width="16.42578125" style="26" bestFit="1" customWidth="1"/>
    <col min="11571" max="11571" width="16.28515625" style="26" bestFit="1" customWidth="1"/>
    <col min="11572" max="11574" width="16.42578125" style="26" bestFit="1" customWidth="1"/>
    <col min="11575" max="11575" width="16.28515625" style="26" bestFit="1" customWidth="1"/>
    <col min="11576" max="11577" width="16.42578125" style="26" bestFit="1" customWidth="1"/>
    <col min="11578" max="11578" width="17.85546875" style="26" bestFit="1" customWidth="1"/>
    <col min="11579" max="11579" width="16.42578125" style="26" bestFit="1" customWidth="1"/>
    <col min="11580" max="11581" width="16.5703125" style="26" bestFit="1" customWidth="1"/>
    <col min="11582" max="11582" width="18" style="26" bestFit="1" customWidth="1"/>
    <col min="11583" max="11583" width="16.42578125" style="26" bestFit="1" customWidth="1"/>
    <col min="11584" max="11584" width="16.5703125" style="26" bestFit="1" customWidth="1"/>
    <col min="11585" max="11585" width="16.42578125" style="26" customWidth="1"/>
    <col min="11586" max="11586" width="17.85546875" style="26" customWidth="1"/>
    <col min="11587" max="11587" width="16.42578125" style="26" bestFit="1" customWidth="1"/>
    <col min="11588" max="11588" width="16.5703125" style="26" bestFit="1" customWidth="1"/>
    <col min="11589" max="11590" width="16.5703125" style="26" customWidth="1"/>
    <col min="11591" max="11652" width="10.7109375" style="26" customWidth="1"/>
    <col min="11653" max="11776" width="9.140625" style="26"/>
    <col min="11777" max="11777" width="69.42578125" style="26" bestFit="1" customWidth="1"/>
    <col min="11778" max="11786" width="16.42578125" style="26" bestFit="1" customWidth="1"/>
    <col min="11787" max="11787" width="15.140625" style="26" bestFit="1" customWidth="1"/>
    <col min="11788" max="11788" width="15.28515625" style="26" bestFit="1" customWidth="1"/>
    <col min="11789" max="11789" width="16.28515625" style="26" bestFit="1" customWidth="1"/>
    <col min="11790" max="11790" width="16.42578125" style="26" bestFit="1" customWidth="1"/>
    <col min="11791" max="11791" width="15.140625" style="26" bestFit="1" customWidth="1"/>
    <col min="11792" max="11792" width="16.28515625" style="26" bestFit="1" customWidth="1"/>
    <col min="11793" max="11794" width="16.42578125" style="26" bestFit="1" customWidth="1"/>
    <col min="11795" max="11795" width="15.140625" style="26" bestFit="1" customWidth="1"/>
    <col min="11796" max="11796" width="16.28515625" style="26" bestFit="1" customWidth="1"/>
    <col min="11797" max="11798" width="16.42578125" style="26" bestFit="1" customWidth="1"/>
    <col min="11799" max="11799" width="15.140625" style="26" bestFit="1" customWidth="1"/>
    <col min="11800" max="11800" width="16.28515625" style="26" bestFit="1" customWidth="1"/>
    <col min="11801" max="11802" width="16.42578125" style="26" bestFit="1" customWidth="1"/>
    <col min="11803" max="11803" width="15.140625" style="26" bestFit="1" customWidth="1"/>
    <col min="11804" max="11804" width="16.28515625" style="26" bestFit="1" customWidth="1"/>
    <col min="11805" max="11806" width="16.42578125" style="26" bestFit="1" customWidth="1"/>
    <col min="11807" max="11807" width="15.140625" style="26" bestFit="1" customWidth="1"/>
    <col min="11808" max="11808" width="16.28515625" style="26" bestFit="1" customWidth="1"/>
    <col min="11809" max="11810" width="16.42578125" style="26" bestFit="1" customWidth="1"/>
    <col min="11811" max="11811" width="15.140625" style="26" bestFit="1" customWidth="1"/>
    <col min="11812" max="11812" width="16.28515625" style="26" bestFit="1" customWidth="1"/>
    <col min="11813" max="11814" width="16.42578125" style="26" bestFit="1" customWidth="1"/>
    <col min="11815" max="11815" width="16.28515625" style="26" bestFit="1" customWidth="1"/>
    <col min="11816" max="11818" width="16.42578125" style="26" bestFit="1" customWidth="1"/>
    <col min="11819" max="11819" width="16.28515625" style="26" bestFit="1" customWidth="1"/>
    <col min="11820" max="11822" width="16.42578125" style="26" bestFit="1" customWidth="1"/>
    <col min="11823" max="11823" width="16.28515625" style="26" bestFit="1" customWidth="1"/>
    <col min="11824" max="11826" width="16.42578125" style="26" bestFit="1" customWidth="1"/>
    <col min="11827" max="11827" width="16.28515625" style="26" bestFit="1" customWidth="1"/>
    <col min="11828" max="11830" width="16.42578125" style="26" bestFit="1" customWidth="1"/>
    <col min="11831" max="11831" width="16.28515625" style="26" bestFit="1" customWidth="1"/>
    <col min="11832" max="11833" width="16.42578125" style="26" bestFit="1" customWidth="1"/>
    <col min="11834" max="11834" width="17.85546875" style="26" bestFit="1" customWidth="1"/>
    <col min="11835" max="11835" width="16.42578125" style="26" bestFit="1" customWidth="1"/>
    <col min="11836" max="11837" width="16.5703125" style="26" bestFit="1" customWidth="1"/>
    <col min="11838" max="11838" width="18" style="26" bestFit="1" customWidth="1"/>
    <col min="11839" max="11839" width="16.42578125" style="26" bestFit="1" customWidth="1"/>
    <col min="11840" max="11840" width="16.5703125" style="26" bestFit="1" customWidth="1"/>
    <col min="11841" max="11841" width="16.42578125" style="26" customWidth="1"/>
    <col min="11842" max="11842" width="17.85546875" style="26" customWidth="1"/>
    <col min="11843" max="11843" width="16.42578125" style="26" bestFit="1" customWidth="1"/>
    <col min="11844" max="11844" width="16.5703125" style="26" bestFit="1" customWidth="1"/>
    <col min="11845" max="11846" width="16.5703125" style="26" customWidth="1"/>
    <col min="11847" max="11908" width="10.7109375" style="26" customWidth="1"/>
    <col min="11909" max="12032" width="9.140625" style="26"/>
    <col min="12033" max="12033" width="69.42578125" style="26" bestFit="1" customWidth="1"/>
    <col min="12034" max="12042" width="16.42578125" style="26" bestFit="1" customWidth="1"/>
    <col min="12043" max="12043" width="15.140625" style="26" bestFit="1" customWidth="1"/>
    <col min="12044" max="12044" width="15.28515625" style="26" bestFit="1" customWidth="1"/>
    <col min="12045" max="12045" width="16.28515625" style="26" bestFit="1" customWidth="1"/>
    <col min="12046" max="12046" width="16.42578125" style="26" bestFit="1" customWidth="1"/>
    <col min="12047" max="12047" width="15.140625" style="26" bestFit="1" customWidth="1"/>
    <col min="12048" max="12048" width="16.28515625" style="26" bestFit="1" customWidth="1"/>
    <col min="12049" max="12050" width="16.42578125" style="26" bestFit="1" customWidth="1"/>
    <col min="12051" max="12051" width="15.140625" style="26" bestFit="1" customWidth="1"/>
    <col min="12052" max="12052" width="16.28515625" style="26" bestFit="1" customWidth="1"/>
    <col min="12053" max="12054" width="16.42578125" style="26" bestFit="1" customWidth="1"/>
    <col min="12055" max="12055" width="15.140625" style="26" bestFit="1" customWidth="1"/>
    <col min="12056" max="12056" width="16.28515625" style="26" bestFit="1" customWidth="1"/>
    <col min="12057" max="12058" width="16.42578125" style="26" bestFit="1" customWidth="1"/>
    <col min="12059" max="12059" width="15.140625" style="26" bestFit="1" customWidth="1"/>
    <col min="12060" max="12060" width="16.28515625" style="26" bestFit="1" customWidth="1"/>
    <col min="12061" max="12062" width="16.42578125" style="26" bestFit="1" customWidth="1"/>
    <col min="12063" max="12063" width="15.140625" style="26" bestFit="1" customWidth="1"/>
    <col min="12064" max="12064" width="16.28515625" style="26" bestFit="1" customWidth="1"/>
    <col min="12065" max="12066" width="16.42578125" style="26" bestFit="1" customWidth="1"/>
    <col min="12067" max="12067" width="15.140625" style="26" bestFit="1" customWidth="1"/>
    <col min="12068" max="12068" width="16.28515625" style="26" bestFit="1" customWidth="1"/>
    <col min="12069" max="12070" width="16.42578125" style="26" bestFit="1" customWidth="1"/>
    <col min="12071" max="12071" width="16.28515625" style="26" bestFit="1" customWidth="1"/>
    <col min="12072" max="12074" width="16.42578125" style="26" bestFit="1" customWidth="1"/>
    <col min="12075" max="12075" width="16.28515625" style="26" bestFit="1" customWidth="1"/>
    <col min="12076" max="12078" width="16.42578125" style="26" bestFit="1" customWidth="1"/>
    <col min="12079" max="12079" width="16.28515625" style="26" bestFit="1" customWidth="1"/>
    <col min="12080" max="12082" width="16.42578125" style="26" bestFit="1" customWidth="1"/>
    <col min="12083" max="12083" width="16.28515625" style="26" bestFit="1" customWidth="1"/>
    <col min="12084" max="12086" width="16.42578125" style="26" bestFit="1" customWidth="1"/>
    <col min="12087" max="12087" width="16.28515625" style="26" bestFit="1" customWidth="1"/>
    <col min="12088" max="12089" width="16.42578125" style="26" bestFit="1" customWidth="1"/>
    <col min="12090" max="12090" width="17.85546875" style="26" bestFit="1" customWidth="1"/>
    <col min="12091" max="12091" width="16.42578125" style="26" bestFit="1" customWidth="1"/>
    <col min="12092" max="12093" width="16.5703125" style="26" bestFit="1" customWidth="1"/>
    <col min="12094" max="12094" width="18" style="26" bestFit="1" customWidth="1"/>
    <col min="12095" max="12095" width="16.42578125" style="26" bestFit="1" customWidth="1"/>
    <col min="12096" max="12096" width="16.5703125" style="26" bestFit="1" customWidth="1"/>
    <col min="12097" max="12097" width="16.42578125" style="26" customWidth="1"/>
    <col min="12098" max="12098" width="17.85546875" style="26" customWidth="1"/>
    <col min="12099" max="12099" width="16.42578125" style="26" bestFit="1" customWidth="1"/>
    <col min="12100" max="12100" width="16.5703125" style="26" bestFit="1" customWidth="1"/>
    <col min="12101" max="12102" width="16.5703125" style="26" customWidth="1"/>
    <col min="12103" max="12164" width="10.7109375" style="26" customWidth="1"/>
    <col min="12165" max="12288" width="9.140625" style="26"/>
    <col min="12289" max="12289" width="69.42578125" style="26" bestFit="1" customWidth="1"/>
    <col min="12290" max="12298" width="16.42578125" style="26" bestFit="1" customWidth="1"/>
    <col min="12299" max="12299" width="15.140625" style="26" bestFit="1" customWidth="1"/>
    <col min="12300" max="12300" width="15.28515625" style="26" bestFit="1" customWidth="1"/>
    <col min="12301" max="12301" width="16.28515625" style="26" bestFit="1" customWidth="1"/>
    <col min="12302" max="12302" width="16.42578125" style="26" bestFit="1" customWidth="1"/>
    <col min="12303" max="12303" width="15.140625" style="26" bestFit="1" customWidth="1"/>
    <col min="12304" max="12304" width="16.28515625" style="26" bestFit="1" customWidth="1"/>
    <col min="12305" max="12306" width="16.42578125" style="26" bestFit="1" customWidth="1"/>
    <col min="12307" max="12307" width="15.140625" style="26" bestFit="1" customWidth="1"/>
    <col min="12308" max="12308" width="16.28515625" style="26" bestFit="1" customWidth="1"/>
    <col min="12309" max="12310" width="16.42578125" style="26" bestFit="1" customWidth="1"/>
    <col min="12311" max="12311" width="15.140625" style="26" bestFit="1" customWidth="1"/>
    <col min="12312" max="12312" width="16.28515625" style="26" bestFit="1" customWidth="1"/>
    <col min="12313" max="12314" width="16.42578125" style="26" bestFit="1" customWidth="1"/>
    <col min="12315" max="12315" width="15.140625" style="26" bestFit="1" customWidth="1"/>
    <col min="12316" max="12316" width="16.28515625" style="26" bestFit="1" customWidth="1"/>
    <col min="12317" max="12318" width="16.42578125" style="26" bestFit="1" customWidth="1"/>
    <col min="12319" max="12319" width="15.140625" style="26" bestFit="1" customWidth="1"/>
    <col min="12320" max="12320" width="16.28515625" style="26" bestFit="1" customWidth="1"/>
    <col min="12321" max="12322" width="16.42578125" style="26" bestFit="1" customWidth="1"/>
    <col min="12323" max="12323" width="15.140625" style="26" bestFit="1" customWidth="1"/>
    <col min="12324" max="12324" width="16.28515625" style="26" bestFit="1" customWidth="1"/>
    <col min="12325" max="12326" width="16.42578125" style="26" bestFit="1" customWidth="1"/>
    <col min="12327" max="12327" width="16.28515625" style="26" bestFit="1" customWidth="1"/>
    <col min="12328" max="12330" width="16.42578125" style="26" bestFit="1" customWidth="1"/>
    <col min="12331" max="12331" width="16.28515625" style="26" bestFit="1" customWidth="1"/>
    <col min="12332" max="12334" width="16.42578125" style="26" bestFit="1" customWidth="1"/>
    <col min="12335" max="12335" width="16.28515625" style="26" bestFit="1" customWidth="1"/>
    <col min="12336" max="12338" width="16.42578125" style="26" bestFit="1" customWidth="1"/>
    <col min="12339" max="12339" width="16.28515625" style="26" bestFit="1" customWidth="1"/>
    <col min="12340" max="12342" width="16.42578125" style="26" bestFit="1" customWidth="1"/>
    <col min="12343" max="12343" width="16.28515625" style="26" bestFit="1" customWidth="1"/>
    <col min="12344" max="12345" width="16.42578125" style="26" bestFit="1" customWidth="1"/>
    <col min="12346" max="12346" width="17.85546875" style="26" bestFit="1" customWidth="1"/>
    <col min="12347" max="12347" width="16.42578125" style="26" bestFit="1" customWidth="1"/>
    <col min="12348" max="12349" width="16.5703125" style="26" bestFit="1" customWidth="1"/>
    <col min="12350" max="12350" width="18" style="26" bestFit="1" customWidth="1"/>
    <col min="12351" max="12351" width="16.42578125" style="26" bestFit="1" customWidth="1"/>
    <col min="12352" max="12352" width="16.5703125" style="26" bestFit="1" customWidth="1"/>
    <col min="12353" max="12353" width="16.42578125" style="26" customWidth="1"/>
    <col min="12354" max="12354" width="17.85546875" style="26" customWidth="1"/>
    <col min="12355" max="12355" width="16.42578125" style="26" bestFit="1" customWidth="1"/>
    <col min="12356" max="12356" width="16.5703125" style="26" bestFit="1" customWidth="1"/>
    <col min="12357" max="12358" width="16.5703125" style="26" customWidth="1"/>
    <col min="12359" max="12420" width="10.7109375" style="26" customWidth="1"/>
    <col min="12421" max="12544" width="9.140625" style="26"/>
    <col min="12545" max="12545" width="69.42578125" style="26" bestFit="1" customWidth="1"/>
    <col min="12546" max="12554" width="16.42578125" style="26" bestFit="1" customWidth="1"/>
    <col min="12555" max="12555" width="15.140625" style="26" bestFit="1" customWidth="1"/>
    <col min="12556" max="12556" width="15.28515625" style="26" bestFit="1" customWidth="1"/>
    <col min="12557" max="12557" width="16.28515625" style="26" bestFit="1" customWidth="1"/>
    <col min="12558" max="12558" width="16.42578125" style="26" bestFit="1" customWidth="1"/>
    <col min="12559" max="12559" width="15.140625" style="26" bestFit="1" customWidth="1"/>
    <col min="12560" max="12560" width="16.28515625" style="26" bestFit="1" customWidth="1"/>
    <col min="12561" max="12562" width="16.42578125" style="26" bestFit="1" customWidth="1"/>
    <col min="12563" max="12563" width="15.140625" style="26" bestFit="1" customWidth="1"/>
    <col min="12564" max="12564" width="16.28515625" style="26" bestFit="1" customWidth="1"/>
    <col min="12565" max="12566" width="16.42578125" style="26" bestFit="1" customWidth="1"/>
    <col min="12567" max="12567" width="15.140625" style="26" bestFit="1" customWidth="1"/>
    <col min="12568" max="12568" width="16.28515625" style="26" bestFit="1" customWidth="1"/>
    <col min="12569" max="12570" width="16.42578125" style="26" bestFit="1" customWidth="1"/>
    <col min="12571" max="12571" width="15.140625" style="26" bestFit="1" customWidth="1"/>
    <col min="12572" max="12572" width="16.28515625" style="26" bestFit="1" customWidth="1"/>
    <col min="12573" max="12574" width="16.42578125" style="26" bestFit="1" customWidth="1"/>
    <col min="12575" max="12575" width="15.140625" style="26" bestFit="1" customWidth="1"/>
    <col min="12576" max="12576" width="16.28515625" style="26" bestFit="1" customWidth="1"/>
    <col min="12577" max="12578" width="16.42578125" style="26" bestFit="1" customWidth="1"/>
    <col min="12579" max="12579" width="15.140625" style="26" bestFit="1" customWidth="1"/>
    <col min="12580" max="12580" width="16.28515625" style="26" bestFit="1" customWidth="1"/>
    <col min="12581" max="12582" width="16.42578125" style="26" bestFit="1" customWidth="1"/>
    <col min="12583" max="12583" width="16.28515625" style="26" bestFit="1" customWidth="1"/>
    <col min="12584" max="12586" width="16.42578125" style="26" bestFit="1" customWidth="1"/>
    <col min="12587" max="12587" width="16.28515625" style="26" bestFit="1" customWidth="1"/>
    <col min="12588" max="12590" width="16.42578125" style="26" bestFit="1" customWidth="1"/>
    <col min="12591" max="12591" width="16.28515625" style="26" bestFit="1" customWidth="1"/>
    <col min="12592" max="12594" width="16.42578125" style="26" bestFit="1" customWidth="1"/>
    <col min="12595" max="12595" width="16.28515625" style="26" bestFit="1" customWidth="1"/>
    <col min="12596" max="12598" width="16.42578125" style="26" bestFit="1" customWidth="1"/>
    <col min="12599" max="12599" width="16.28515625" style="26" bestFit="1" customWidth="1"/>
    <col min="12600" max="12601" width="16.42578125" style="26" bestFit="1" customWidth="1"/>
    <col min="12602" max="12602" width="17.85546875" style="26" bestFit="1" customWidth="1"/>
    <col min="12603" max="12603" width="16.42578125" style="26" bestFit="1" customWidth="1"/>
    <col min="12604" max="12605" width="16.5703125" style="26" bestFit="1" customWidth="1"/>
    <col min="12606" max="12606" width="18" style="26" bestFit="1" customWidth="1"/>
    <col min="12607" max="12607" width="16.42578125" style="26" bestFit="1" customWidth="1"/>
    <col min="12608" max="12608" width="16.5703125" style="26" bestFit="1" customWidth="1"/>
    <col min="12609" max="12609" width="16.42578125" style="26" customWidth="1"/>
    <col min="12610" max="12610" width="17.85546875" style="26" customWidth="1"/>
    <col min="12611" max="12611" width="16.42578125" style="26" bestFit="1" customWidth="1"/>
    <col min="12612" max="12612" width="16.5703125" style="26" bestFit="1" customWidth="1"/>
    <col min="12613" max="12614" width="16.5703125" style="26" customWidth="1"/>
    <col min="12615" max="12676" width="10.7109375" style="26" customWidth="1"/>
    <col min="12677" max="12800" width="9.140625" style="26"/>
    <col min="12801" max="12801" width="69.42578125" style="26" bestFit="1" customWidth="1"/>
    <col min="12802" max="12810" width="16.42578125" style="26" bestFit="1" customWidth="1"/>
    <col min="12811" max="12811" width="15.140625" style="26" bestFit="1" customWidth="1"/>
    <col min="12812" max="12812" width="15.28515625" style="26" bestFit="1" customWidth="1"/>
    <col min="12813" max="12813" width="16.28515625" style="26" bestFit="1" customWidth="1"/>
    <col min="12814" max="12814" width="16.42578125" style="26" bestFit="1" customWidth="1"/>
    <col min="12815" max="12815" width="15.140625" style="26" bestFit="1" customWidth="1"/>
    <col min="12816" max="12816" width="16.28515625" style="26" bestFit="1" customWidth="1"/>
    <col min="12817" max="12818" width="16.42578125" style="26" bestFit="1" customWidth="1"/>
    <col min="12819" max="12819" width="15.140625" style="26" bestFit="1" customWidth="1"/>
    <col min="12820" max="12820" width="16.28515625" style="26" bestFit="1" customWidth="1"/>
    <col min="12821" max="12822" width="16.42578125" style="26" bestFit="1" customWidth="1"/>
    <col min="12823" max="12823" width="15.140625" style="26" bestFit="1" customWidth="1"/>
    <col min="12824" max="12824" width="16.28515625" style="26" bestFit="1" customWidth="1"/>
    <col min="12825" max="12826" width="16.42578125" style="26" bestFit="1" customWidth="1"/>
    <col min="12827" max="12827" width="15.140625" style="26" bestFit="1" customWidth="1"/>
    <col min="12828" max="12828" width="16.28515625" style="26" bestFit="1" customWidth="1"/>
    <col min="12829" max="12830" width="16.42578125" style="26" bestFit="1" customWidth="1"/>
    <col min="12831" max="12831" width="15.140625" style="26" bestFit="1" customWidth="1"/>
    <col min="12832" max="12832" width="16.28515625" style="26" bestFit="1" customWidth="1"/>
    <col min="12833" max="12834" width="16.42578125" style="26" bestFit="1" customWidth="1"/>
    <col min="12835" max="12835" width="15.140625" style="26" bestFit="1" customWidth="1"/>
    <col min="12836" max="12836" width="16.28515625" style="26" bestFit="1" customWidth="1"/>
    <col min="12837" max="12838" width="16.42578125" style="26" bestFit="1" customWidth="1"/>
    <col min="12839" max="12839" width="16.28515625" style="26" bestFit="1" customWidth="1"/>
    <col min="12840" max="12842" width="16.42578125" style="26" bestFit="1" customWidth="1"/>
    <col min="12843" max="12843" width="16.28515625" style="26" bestFit="1" customWidth="1"/>
    <col min="12844" max="12846" width="16.42578125" style="26" bestFit="1" customWidth="1"/>
    <col min="12847" max="12847" width="16.28515625" style="26" bestFit="1" customWidth="1"/>
    <col min="12848" max="12850" width="16.42578125" style="26" bestFit="1" customWidth="1"/>
    <col min="12851" max="12851" width="16.28515625" style="26" bestFit="1" customWidth="1"/>
    <col min="12852" max="12854" width="16.42578125" style="26" bestFit="1" customWidth="1"/>
    <col min="12855" max="12855" width="16.28515625" style="26" bestFit="1" customWidth="1"/>
    <col min="12856" max="12857" width="16.42578125" style="26" bestFit="1" customWidth="1"/>
    <col min="12858" max="12858" width="17.85546875" style="26" bestFit="1" customWidth="1"/>
    <col min="12859" max="12859" width="16.42578125" style="26" bestFit="1" customWidth="1"/>
    <col min="12860" max="12861" width="16.5703125" style="26" bestFit="1" customWidth="1"/>
    <col min="12862" max="12862" width="18" style="26" bestFit="1" customWidth="1"/>
    <col min="12863" max="12863" width="16.42578125" style="26" bestFit="1" customWidth="1"/>
    <col min="12864" max="12864" width="16.5703125" style="26" bestFit="1" customWidth="1"/>
    <col min="12865" max="12865" width="16.42578125" style="26" customWidth="1"/>
    <col min="12866" max="12866" width="17.85546875" style="26" customWidth="1"/>
    <col min="12867" max="12867" width="16.42578125" style="26" bestFit="1" customWidth="1"/>
    <col min="12868" max="12868" width="16.5703125" style="26" bestFit="1" customWidth="1"/>
    <col min="12869" max="12870" width="16.5703125" style="26" customWidth="1"/>
    <col min="12871" max="12932" width="10.7109375" style="26" customWidth="1"/>
    <col min="12933" max="13056" width="9.140625" style="26"/>
    <col min="13057" max="13057" width="69.42578125" style="26" bestFit="1" customWidth="1"/>
    <col min="13058" max="13066" width="16.42578125" style="26" bestFit="1" customWidth="1"/>
    <col min="13067" max="13067" width="15.140625" style="26" bestFit="1" customWidth="1"/>
    <col min="13068" max="13068" width="15.28515625" style="26" bestFit="1" customWidth="1"/>
    <col min="13069" max="13069" width="16.28515625" style="26" bestFit="1" customWidth="1"/>
    <col min="13070" max="13070" width="16.42578125" style="26" bestFit="1" customWidth="1"/>
    <col min="13071" max="13071" width="15.140625" style="26" bestFit="1" customWidth="1"/>
    <col min="13072" max="13072" width="16.28515625" style="26" bestFit="1" customWidth="1"/>
    <col min="13073" max="13074" width="16.42578125" style="26" bestFit="1" customWidth="1"/>
    <col min="13075" max="13075" width="15.140625" style="26" bestFit="1" customWidth="1"/>
    <col min="13076" max="13076" width="16.28515625" style="26" bestFit="1" customWidth="1"/>
    <col min="13077" max="13078" width="16.42578125" style="26" bestFit="1" customWidth="1"/>
    <col min="13079" max="13079" width="15.140625" style="26" bestFit="1" customWidth="1"/>
    <col min="13080" max="13080" width="16.28515625" style="26" bestFit="1" customWidth="1"/>
    <col min="13081" max="13082" width="16.42578125" style="26" bestFit="1" customWidth="1"/>
    <col min="13083" max="13083" width="15.140625" style="26" bestFit="1" customWidth="1"/>
    <col min="13084" max="13084" width="16.28515625" style="26" bestFit="1" customWidth="1"/>
    <col min="13085" max="13086" width="16.42578125" style="26" bestFit="1" customWidth="1"/>
    <col min="13087" max="13087" width="15.140625" style="26" bestFit="1" customWidth="1"/>
    <col min="13088" max="13088" width="16.28515625" style="26" bestFit="1" customWidth="1"/>
    <col min="13089" max="13090" width="16.42578125" style="26" bestFit="1" customWidth="1"/>
    <col min="13091" max="13091" width="15.140625" style="26" bestFit="1" customWidth="1"/>
    <col min="13092" max="13092" width="16.28515625" style="26" bestFit="1" customWidth="1"/>
    <col min="13093" max="13094" width="16.42578125" style="26" bestFit="1" customWidth="1"/>
    <col min="13095" max="13095" width="16.28515625" style="26" bestFit="1" customWidth="1"/>
    <col min="13096" max="13098" width="16.42578125" style="26" bestFit="1" customWidth="1"/>
    <col min="13099" max="13099" width="16.28515625" style="26" bestFit="1" customWidth="1"/>
    <col min="13100" max="13102" width="16.42578125" style="26" bestFit="1" customWidth="1"/>
    <col min="13103" max="13103" width="16.28515625" style="26" bestFit="1" customWidth="1"/>
    <col min="13104" max="13106" width="16.42578125" style="26" bestFit="1" customWidth="1"/>
    <col min="13107" max="13107" width="16.28515625" style="26" bestFit="1" customWidth="1"/>
    <col min="13108" max="13110" width="16.42578125" style="26" bestFit="1" customWidth="1"/>
    <col min="13111" max="13111" width="16.28515625" style="26" bestFit="1" customWidth="1"/>
    <col min="13112" max="13113" width="16.42578125" style="26" bestFit="1" customWidth="1"/>
    <col min="13114" max="13114" width="17.85546875" style="26" bestFit="1" customWidth="1"/>
    <col min="13115" max="13115" width="16.42578125" style="26" bestFit="1" customWidth="1"/>
    <col min="13116" max="13117" width="16.5703125" style="26" bestFit="1" customWidth="1"/>
    <col min="13118" max="13118" width="18" style="26" bestFit="1" customWidth="1"/>
    <col min="13119" max="13119" width="16.42578125" style="26" bestFit="1" customWidth="1"/>
    <col min="13120" max="13120" width="16.5703125" style="26" bestFit="1" customWidth="1"/>
    <col min="13121" max="13121" width="16.42578125" style="26" customWidth="1"/>
    <col min="13122" max="13122" width="17.85546875" style="26" customWidth="1"/>
    <col min="13123" max="13123" width="16.42578125" style="26" bestFit="1" customWidth="1"/>
    <col min="13124" max="13124" width="16.5703125" style="26" bestFit="1" customWidth="1"/>
    <col min="13125" max="13126" width="16.5703125" style="26" customWidth="1"/>
    <col min="13127" max="13188" width="10.7109375" style="26" customWidth="1"/>
    <col min="13189" max="13312" width="9.140625" style="26"/>
    <col min="13313" max="13313" width="69.42578125" style="26" bestFit="1" customWidth="1"/>
    <col min="13314" max="13322" width="16.42578125" style="26" bestFit="1" customWidth="1"/>
    <col min="13323" max="13323" width="15.140625" style="26" bestFit="1" customWidth="1"/>
    <col min="13324" max="13324" width="15.28515625" style="26" bestFit="1" customWidth="1"/>
    <col min="13325" max="13325" width="16.28515625" style="26" bestFit="1" customWidth="1"/>
    <col min="13326" max="13326" width="16.42578125" style="26" bestFit="1" customWidth="1"/>
    <col min="13327" max="13327" width="15.140625" style="26" bestFit="1" customWidth="1"/>
    <col min="13328" max="13328" width="16.28515625" style="26" bestFit="1" customWidth="1"/>
    <col min="13329" max="13330" width="16.42578125" style="26" bestFit="1" customWidth="1"/>
    <col min="13331" max="13331" width="15.140625" style="26" bestFit="1" customWidth="1"/>
    <col min="13332" max="13332" width="16.28515625" style="26" bestFit="1" customWidth="1"/>
    <col min="13333" max="13334" width="16.42578125" style="26" bestFit="1" customWidth="1"/>
    <col min="13335" max="13335" width="15.140625" style="26" bestFit="1" customWidth="1"/>
    <col min="13336" max="13336" width="16.28515625" style="26" bestFit="1" customWidth="1"/>
    <col min="13337" max="13338" width="16.42578125" style="26" bestFit="1" customWidth="1"/>
    <col min="13339" max="13339" width="15.140625" style="26" bestFit="1" customWidth="1"/>
    <col min="13340" max="13340" width="16.28515625" style="26" bestFit="1" customWidth="1"/>
    <col min="13341" max="13342" width="16.42578125" style="26" bestFit="1" customWidth="1"/>
    <col min="13343" max="13343" width="15.140625" style="26" bestFit="1" customWidth="1"/>
    <col min="13344" max="13344" width="16.28515625" style="26" bestFit="1" customWidth="1"/>
    <col min="13345" max="13346" width="16.42578125" style="26" bestFit="1" customWidth="1"/>
    <col min="13347" max="13347" width="15.140625" style="26" bestFit="1" customWidth="1"/>
    <col min="13348" max="13348" width="16.28515625" style="26" bestFit="1" customWidth="1"/>
    <col min="13349" max="13350" width="16.42578125" style="26" bestFit="1" customWidth="1"/>
    <col min="13351" max="13351" width="16.28515625" style="26" bestFit="1" customWidth="1"/>
    <col min="13352" max="13354" width="16.42578125" style="26" bestFit="1" customWidth="1"/>
    <col min="13355" max="13355" width="16.28515625" style="26" bestFit="1" customWidth="1"/>
    <col min="13356" max="13358" width="16.42578125" style="26" bestFit="1" customWidth="1"/>
    <col min="13359" max="13359" width="16.28515625" style="26" bestFit="1" customWidth="1"/>
    <col min="13360" max="13362" width="16.42578125" style="26" bestFit="1" customWidth="1"/>
    <col min="13363" max="13363" width="16.28515625" style="26" bestFit="1" customWidth="1"/>
    <col min="13364" max="13366" width="16.42578125" style="26" bestFit="1" customWidth="1"/>
    <col min="13367" max="13367" width="16.28515625" style="26" bestFit="1" customWidth="1"/>
    <col min="13368" max="13369" width="16.42578125" style="26" bestFit="1" customWidth="1"/>
    <col min="13370" max="13370" width="17.85546875" style="26" bestFit="1" customWidth="1"/>
    <col min="13371" max="13371" width="16.42578125" style="26" bestFit="1" customWidth="1"/>
    <col min="13372" max="13373" width="16.5703125" style="26" bestFit="1" customWidth="1"/>
    <col min="13374" max="13374" width="18" style="26" bestFit="1" customWidth="1"/>
    <col min="13375" max="13375" width="16.42578125" style="26" bestFit="1" customWidth="1"/>
    <col min="13376" max="13376" width="16.5703125" style="26" bestFit="1" customWidth="1"/>
    <col min="13377" max="13377" width="16.42578125" style="26" customWidth="1"/>
    <col min="13378" max="13378" width="17.85546875" style="26" customWidth="1"/>
    <col min="13379" max="13379" width="16.42578125" style="26" bestFit="1" customWidth="1"/>
    <col min="13380" max="13380" width="16.5703125" style="26" bestFit="1" customWidth="1"/>
    <col min="13381" max="13382" width="16.5703125" style="26" customWidth="1"/>
    <col min="13383" max="13444" width="10.7109375" style="26" customWidth="1"/>
    <col min="13445" max="13568" width="9.140625" style="26"/>
    <col min="13569" max="13569" width="69.42578125" style="26" bestFit="1" customWidth="1"/>
    <col min="13570" max="13578" width="16.42578125" style="26" bestFit="1" customWidth="1"/>
    <col min="13579" max="13579" width="15.140625" style="26" bestFit="1" customWidth="1"/>
    <col min="13580" max="13580" width="15.28515625" style="26" bestFit="1" customWidth="1"/>
    <col min="13581" max="13581" width="16.28515625" style="26" bestFit="1" customWidth="1"/>
    <col min="13582" max="13582" width="16.42578125" style="26" bestFit="1" customWidth="1"/>
    <col min="13583" max="13583" width="15.140625" style="26" bestFit="1" customWidth="1"/>
    <col min="13584" max="13584" width="16.28515625" style="26" bestFit="1" customWidth="1"/>
    <col min="13585" max="13586" width="16.42578125" style="26" bestFit="1" customWidth="1"/>
    <col min="13587" max="13587" width="15.140625" style="26" bestFit="1" customWidth="1"/>
    <col min="13588" max="13588" width="16.28515625" style="26" bestFit="1" customWidth="1"/>
    <col min="13589" max="13590" width="16.42578125" style="26" bestFit="1" customWidth="1"/>
    <col min="13591" max="13591" width="15.140625" style="26" bestFit="1" customWidth="1"/>
    <col min="13592" max="13592" width="16.28515625" style="26" bestFit="1" customWidth="1"/>
    <col min="13593" max="13594" width="16.42578125" style="26" bestFit="1" customWidth="1"/>
    <col min="13595" max="13595" width="15.140625" style="26" bestFit="1" customWidth="1"/>
    <col min="13596" max="13596" width="16.28515625" style="26" bestFit="1" customWidth="1"/>
    <col min="13597" max="13598" width="16.42578125" style="26" bestFit="1" customWidth="1"/>
    <col min="13599" max="13599" width="15.140625" style="26" bestFit="1" customWidth="1"/>
    <col min="13600" max="13600" width="16.28515625" style="26" bestFit="1" customWidth="1"/>
    <col min="13601" max="13602" width="16.42578125" style="26" bestFit="1" customWidth="1"/>
    <col min="13603" max="13603" width="15.140625" style="26" bestFit="1" customWidth="1"/>
    <col min="13604" max="13604" width="16.28515625" style="26" bestFit="1" customWidth="1"/>
    <col min="13605" max="13606" width="16.42578125" style="26" bestFit="1" customWidth="1"/>
    <col min="13607" max="13607" width="16.28515625" style="26" bestFit="1" customWidth="1"/>
    <col min="13608" max="13610" width="16.42578125" style="26" bestFit="1" customWidth="1"/>
    <col min="13611" max="13611" width="16.28515625" style="26" bestFit="1" customWidth="1"/>
    <col min="13612" max="13614" width="16.42578125" style="26" bestFit="1" customWidth="1"/>
    <col min="13615" max="13615" width="16.28515625" style="26" bestFit="1" customWidth="1"/>
    <col min="13616" max="13618" width="16.42578125" style="26" bestFit="1" customWidth="1"/>
    <col min="13619" max="13619" width="16.28515625" style="26" bestFit="1" customWidth="1"/>
    <col min="13620" max="13622" width="16.42578125" style="26" bestFit="1" customWidth="1"/>
    <col min="13623" max="13623" width="16.28515625" style="26" bestFit="1" customWidth="1"/>
    <col min="13624" max="13625" width="16.42578125" style="26" bestFit="1" customWidth="1"/>
    <col min="13626" max="13626" width="17.85546875" style="26" bestFit="1" customWidth="1"/>
    <col min="13627" max="13627" width="16.42578125" style="26" bestFit="1" customWidth="1"/>
    <col min="13628" max="13629" width="16.5703125" style="26" bestFit="1" customWidth="1"/>
    <col min="13630" max="13630" width="18" style="26" bestFit="1" customWidth="1"/>
    <col min="13631" max="13631" width="16.42578125" style="26" bestFit="1" customWidth="1"/>
    <col min="13632" max="13632" width="16.5703125" style="26" bestFit="1" customWidth="1"/>
    <col min="13633" max="13633" width="16.42578125" style="26" customWidth="1"/>
    <col min="13634" max="13634" width="17.85546875" style="26" customWidth="1"/>
    <col min="13635" max="13635" width="16.42578125" style="26" bestFit="1" customWidth="1"/>
    <col min="13636" max="13636" width="16.5703125" style="26" bestFit="1" customWidth="1"/>
    <col min="13637" max="13638" width="16.5703125" style="26" customWidth="1"/>
    <col min="13639" max="13700" width="10.7109375" style="26" customWidth="1"/>
    <col min="13701" max="13824" width="9.140625" style="26"/>
    <col min="13825" max="13825" width="69.42578125" style="26" bestFit="1" customWidth="1"/>
    <col min="13826" max="13834" width="16.42578125" style="26" bestFit="1" customWidth="1"/>
    <col min="13835" max="13835" width="15.140625" style="26" bestFit="1" customWidth="1"/>
    <col min="13836" max="13836" width="15.28515625" style="26" bestFit="1" customWidth="1"/>
    <col min="13837" max="13837" width="16.28515625" style="26" bestFit="1" customWidth="1"/>
    <col min="13838" max="13838" width="16.42578125" style="26" bestFit="1" customWidth="1"/>
    <col min="13839" max="13839" width="15.140625" style="26" bestFit="1" customWidth="1"/>
    <col min="13840" max="13840" width="16.28515625" style="26" bestFit="1" customWidth="1"/>
    <col min="13841" max="13842" width="16.42578125" style="26" bestFit="1" customWidth="1"/>
    <col min="13843" max="13843" width="15.140625" style="26" bestFit="1" customWidth="1"/>
    <col min="13844" max="13844" width="16.28515625" style="26" bestFit="1" customWidth="1"/>
    <col min="13845" max="13846" width="16.42578125" style="26" bestFit="1" customWidth="1"/>
    <col min="13847" max="13847" width="15.140625" style="26" bestFit="1" customWidth="1"/>
    <col min="13848" max="13848" width="16.28515625" style="26" bestFit="1" customWidth="1"/>
    <col min="13849" max="13850" width="16.42578125" style="26" bestFit="1" customWidth="1"/>
    <col min="13851" max="13851" width="15.140625" style="26" bestFit="1" customWidth="1"/>
    <col min="13852" max="13852" width="16.28515625" style="26" bestFit="1" customWidth="1"/>
    <col min="13853" max="13854" width="16.42578125" style="26" bestFit="1" customWidth="1"/>
    <col min="13855" max="13855" width="15.140625" style="26" bestFit="1" customWidth="1"/>
    <col min="13856" max="13856" width="16.28515625" style="26" bestFit="1" customWidth="1"/>
    <col min="13857" max="13858" width="16.42578125" style="26" bestFit="1" customWidth="1"/>
    <col min="13859" max="13859" width="15.140625" style="26" bestFit="1" customWidth="1"/>
    <col min="13860" max="13860" width="16.28515625" style="26" bestFit="1" customWidth="1"/>
    <col min="13861" max="13862" width="16.42578125" style="26" bestFit="1" customWidth="1"/>
    <col min="13863" max="13863" width="16.28515625" style="26" bestFit="1" customWidth="1"/>
    <col min="13864" max="13866" width="16.42578125" style="26" bestFit="1" customWidth="1"/>
    <col min="13867" max="13867" width="16.28515625" style="26" bestFit="1" customWidth="1"/>
    <col min="13868" max="13870" width="16.42578125" style="26" bestFit="1" customWidth="1"/>
    <col min="13871" max="13871" width="16.28515625" style="26" bestFit="1" customWidth="1"/>
    <col min="13872" max="13874" width="16.42578125" style="26" bestFit="1" customWidth="1"/>
    <col min="13875" max="13875" width="16.28515625" style="26" bestFit="1" customWidth="1"/>
    <col min="13876" max="13878" width="16.42578125" style="26" bestFit="1" customWidth="1"/>
    <col min="13879" max="13879" width="16.28515625" style="26" bestFit="1" customWidth="1"/>
    <col min="13880" max="13881" width="16.42578125" style="26" bestFit="1" customWidth="1"/>
    <col min="13882" max="13882" width="17.85546875" style="26" bestFit="1" customWidth="1"/>
    <col min="13883" max="13883" width="16.42578125" style="26" bestFit="1" customWidth="1"/>
    <col min="13884" max="13885" width="16.5703125" style="26" bestFit="1" customWidth="1"/>
    <col min="13886" max="13886" width="18" style="26" bestFit="1" customWidth="1"/>
    <col min="13887" max="13887" width="16.42578125" style="26" bestFit="1" customWidth="1"/>
    <col min="13888" max="13888" width="16.5703125" style="26" bestFit="1" customWidth="1"/>
    <col min="13889" max="13889" width="16.42578125" style="26" customWidth="1"/>
    <col min="13890" max="13890" width="17.85546875" style="26" customWidth="1"/>
    <col min="13891" max="13891" width="16.42578125" style="26" bestFit="1" customWidth="1"/>
    <col min="13892" max="13892" width="16.5703125" style="26" bestFit="1" customWidth="1"/>
    <col min="13893" max="13894" width="16.5703125" style="26" customWidth="1"/>
    <col min="13895" max="13956" width="10.7109375" style="26" customWidth="1"/>
    <col min="13957" max="14080" width="9.140625" style="26"/>
    <col min="14081" max="14081" width="69.42578125" style="26" bestFit="1" customWidth="1"/>
    <col min="14082" max="14090" width="16.42578125" style="26" bestFit="1" customWidth="1"/>
    <col min="14091" max="14091" width="15.140625" style="26" bestFit="1" customWidth="1"/>
    <col min="14092" max="14092" width="15.28515625" style="26" bestFit="1" customWidth="1"/>
    <col min="14093" max="14093" width="16.28515625" style="26" bestFit="1" customWidth="1"/>
    <col min="14094" max="14094" width="16.42578125" style="26" bestFit="1" customWidth="1"/>
    <col min="14095" max="14095" width="15.140625" style="26" bestFit="1" customWidth="1"/>
    <col min="14096" max="14096" width="16.28515625" style="26" bestFit="1" customWidth="1"/>
    <col min="14097" max="14098" width="16.42578125" style="26" bestFit="1" customWidth="1"/>
    <col min="14099" max="14099" width="15.140625" style="26" bestFit="1" customWidth="1"/>
    <col min="14100" max="14100" width="16.28515625" style="26" bestFit="1" customWidth="1"/>
    <col min="14101" max="14102" width="16.42578125" style="26" bestFit="1" customWidth="1"/>
    <col min="14103" max="14103" width="15.140625" style="26" bestFit="1" customWidth="1"/>
    <col min="14104" max="14104" width="16.28515625" style="26" bestFit="1" customWidth="1"/>
    <col min="14105" max="14106" width="16.42578125" style="26" bestFit="1" customWidth="1"/>
    <col min="14107" max="14107" width="15.140625" style="26" bestFit="1" customWidth="1"/>
    <col min="14108" max="14108" width="16.28515625" style="26" bestFit="1" customWidth="1"/>
    <col min="14109" max="14110" width="16.42578125" style="26" bestFit="1" customWidth="1"/>
    <col min="14111" max="14111" width="15.140625" style="26" bestFit="1" customWidth="1"/>
    <col min="14112" max="14112" width="16.28515625" style="26" bestFit="1" customWidth="1"/>
    <col min="14113" max="14114" width="16.42578125" style="26" bestFit="1" customWidth="1"/>
    <col min="14115" max="14115" width="15.140625" style="26" bestFit="1" customWidth="1"/>
    <col min="14116" max="14116" width="16.28515625" style="26" bestFit="1" customWidth="1"/>
    <col min="14117" max="14118" width="16.42578125" style="26" bestFit="1" customWidth="1"/>
    <col min="14119" max="14119" width="16.28515625" style="26" bestFit="1" customWidth="1"/>
    <col min="14120" max="14122" width="16.42578125" style="26" bestFit="1" customWidth="1"/>
    <col min="14123" max="14123" width="16.28515625" style="26" bestFit="1" customWidth="1"/>
    <col min="14124" max="14126" width="16.42578125" style="26" bestFit="1" customWidth="1"/>
    <col min="14127" max="14127" width="16.28515625" style="26" bestFit="1" customWidth="1"/>
    <col min="14128" max="14130" width="16.42578125" style="26" bestFit="1" customWidth="1"/>
    <col min="14131" max="14131" width="16.28515625" style="26" bestFit="1" customWidth="1"/>
    <col min="14132" max="14134" width="16.42578125" style="26" bestFit="1" customWidth="1"/>
    <col min="14135" max="14135" width="16.28515625" style="26" bestFit="1" customWidth="1"/>
    <col min="14136" max="14137" width="16.42578125" style="26" bestFit="1" customWidth="1"/>
    <col min="14138" max="14138" width="17.85546875" style="26" bestFit="1" customWidth="1"/>
    <col min="14139" max="14139" width="16.42578125" style="26" bestFit="1" customWidth="1"/>
    <col min="14140" max="14141" width="16.5703125" style="26" bestFit="1" customWidth="1"/>
    <col min="14142" max="14142" width="18" style="26" bestFit="1" customWidth="1"/>
    <col min="14143" max="14143" width="16.42578125" style="26" bestFit="1" customWidth="1"/>
    <col min="14144" max="14144" width="16.5703125" style="26" bestFit="1" customWidth="1"/>
    <col min="14145" max="14145" width="16.42578125" style="26" customWidth="1"/>
    <col min="14146" max="14146" width="17.85546875" style="26" customWidth="1"/>
    <col min="14147" max="14147" width="16.42578125" style="26" bestFit="1" customWidth="1"/>
    <col min="14148" max="14148" width="16.5703125" style="26" bestFit="1" customWidth="1"/>
    <col min="14149" max="14150" width="16.5703125" style="26" customWidth="1"/>
    <col min="14151" max="14212" width="10.7109375" style="26" customWidth="1"/>
    <col min="14213" max="14336" width="9.140625" style="26"/>
    <col min="14337" max="14337" width="69.42578125" style="26" bestFit="1" customWidth="1"/>
    <col min="14338" max="14346" width="16.42578125" style="26" bestFit="1" customWidth="1"/>
    <col min="14347" max="14347" width="15.140625" style="26" bestFit="1" customWidth="1"/>
    <col min="14348" max="14348" width="15.28515625" style="26" bestFit="1" customWidth="1"/>
    <col min="14349" max="14349" width="16.28515625" style="26" bestFit="1" customWidth="1"/>
    <col min="14350" max="14350" width="16.42578125" style="26" bestFit="1" customWidth="1"/>
    <col min="14351" max="14351" width="15.140625" style="26" bestFit="1" customWidth="1"/>
    <col min="14352" max="14352" width="16.28515625" style="26" bestFit="1" customWidth="1"/>
    <col min="14353" max="14354" width="16.42578125" style="26" bestFit="1" customWidth="1"/>
    <col min="14355" max="14355" width="15.140625" style="26" bestFit="1" customWidth="1"/>
    <col min="14356" max="14356" width="16.28515625" style="26" bestFit="1" customWidth="1"/>
    <col min="14357" max="14358" width="16.42578125" style="26" bestFit="1" customWidth="1"/>
    <col min="14359" max="14359" width="15.140625" style="26" bestFit="1" customWidth="1"/>
    <col min="14360" max="14360" width="16.28515625" style="26" bestFit="1" customWidth="1"/>
    <col min="14361" max="14362" width="16.42578125" style="26" bestFit="1" customWidth="1"/>
    <col min="14363" max="14363" width="15.140625" style="26" bestFit="1" customWidth="1"/>
    <col min="14364" max="14364" width="16.28515625" style="26" bestFit="1" customWidth="1"/>
    <col min="14365" max="14366" width="16.42578125" style="26" bestFit="1" customWidth="1"/>
    <col min="14367" max="14367" width="15.140625" style="26" bestFit="1" customWidth="1"/>
    <col min="14368" max="14368" width="16.28515625" style="26" bestFit="1" customWidth="1"/>
    <col min="14369" max="14370" width="16.42578125" style="26" bestFit="1" customWidth="1"/>
    <col min="14371" max="14371" width="15.140625" style="26" bestFit="1" customWidth="1"/>
    <col min="14372" max="14372" width="16.28515625" style="26" bestFit="1" customWidth="1"/>
    <col min="14373" max="14374" width="16.42578125" style="26" bestFit="1" customWidth="1"/>
    <col min="14375" max="14375" width="16.28515625" style="26" bestFit="1" customWidth="1"/>
    <col min="14376" max="14378" width="16.42578125" style="26" bestFit="1" customWidth="1"/>
    <col min="14379" max="14379" width="16.28515625" style="26" bestFit="1" customWidth="1"/>
    <col min="14380" max="14382" width="16.42578125" style="26" bestFit="1" customWidth="1"/>
    <col min="14383" max="14383" width="16.28515625" style="26" bestFit="1" customWidth="1"/>
    <col min="14384" max="14386" width="16.42578125" style="26" bestFit="1" customWidth="1"/>
    <col min="14387" max="14387" width="16.28515625" style="26" bestFit="1" customWidth="1"/>
    <col min="14388" max="14390" width="16.42578125" style="26" bestFit="1" customWidth="1"/>
    <col min="14391" max="14391" width="16.28515625" style="26" bestFit="1" customWidth="1"/>
    <col min="14392" max="14393" width="16.42578125" style="26" bestFit="1" customWidth="1"/>
    <col min="14394" max="14394" width="17.85546875" style="26" bestFit="1" customWidth="1"/>
    <col min="14395" max="14395" width="16.42578125" style="26" bestFit="1" customWidth="1"/>
    <col min="14396" max="14397" width="16.5703125" style="26" bestFit="1" customWidth="1"/>
    <col min="14398" max="14398" width="18" style="26" bestFit="1" customWidth="1"/>
    <col min="14399" max="14399" width="16.42578125" style="26" bestFit="1" customWidth="1"/>
    <col min="14400" max="14400" width="16.5703125" style="26" bestFit="1" customWidth="1"/>
    <col min="14401" max="14401" width="16.42578125" style="26" customWidth="1"/>
    <col min="14402" max="14402" width="17.85546875" style="26" customWidth="1"/>
    <col min="14403" max="14403" width="16.42578125" style="26" bestFit="1" customWidth="1"/>
    <col min="14404" max="14404" width="16.5703125" style="26" bestFit="1" customWidth="1"/>
    <col min="14405" max="14406" width="16.5703125" style="26" customWidth="1"/>
    <col min="14407" max="14468" width="10.7109375" style="26" customWidth="1"/>
    <col min="14469" max="14592" width="9.140625" style="26"/>
    <col min="14593" max="14593" width="69.42578125" style="26" bestFit="1" customWidth="1"/>
    <col min="14594" max="14602" width="16.42578125" style="26" bestFit="1" customWidth="1"/>
    <col min="14603" max="14603" width="15.140625" style="26" bestFit="1" customWidth="1"/>
    <col min="14604" max="14604" width="15.28515625" style="26" bestFit="1" customWidth="1"/>
    <col min="14605" max="14605" width="16.28515625" style="26" bestFit="1" customWidth="1"/>
    <col min="14606" max="14606" width="16.42578125" style="26" bestFit="1" customWidth="1"/>
    <col min="14607" max="14607" width="15.140625" style="26" bestFit="1" customWidth="1"/>
    <col min="14608" max="14608" width="16.28515625" style="26" bestFit="1" customWidth="1"/>
    <col min="14609" max="14610" width="16.42578125" style="26" bestFit="1" customWidth="1"/>
    <col min="14611" max="14611" width="15.140625" style="26" bestFit="1" customWidth="1"/>
    <col min="14612" max="14612" width="16.28515625" style="26" bestFit="1" customWidth="1"/>
    <col min="14613" max="14614" width="16.42578125" style="26" bestFit="1" customWidth="1"/>
    <col min="14615" max="14615" width="15.140625" style="26" bestFit="1" customWidth="1"/>
    <col min="14616" max="14616" width="16.28515625" style="26" bestFit="1" customWidth="1"/>
    <col min="14617" max="14618" width="16.42578125" style="26" bestFit="1" customWidth="1"/>
    <col min="14619" max="14619" width="15.140625" style="26" bestFit="1" customWidth="1"/>
    <col min="14620" max="14620" width="16.28515625" style="26" bestFit="1" customWidth="1"/>
    <col min="14621" max="14622" width="16.42578125" style="26" bestFit="1" customWidth="1"/>
    <col min="14623" max="14623" width="15.140625" style="26" bestFit="1" customWidth="1"/>
    <col min="14624" max="14624" width="16.28515625" style="26" bestFit="1" customWidth="1"/>
    <col min="14625" max="14626" width="16.42578125" style="26" bestFit="1" customWidth="1"/>
    <col min="14627" max="14627" width="15.140625" style="26" bestFit="1" customWidth="1"/>
    <col min="14628" max="14628" width="16.28515625" style="26" bestFit="1" customWidth="1"/>
    <col min="14629" max="14630" width="16.42578125" style="26" bestFit="1" customWidth="1"/>
    <col min="14631" max="14631" width="16.28515625" style="26" bestFit="1" customWidth="1"/>
    <col min="14632" max="14634" width="16.42578125" style="26" bestFit="1" customWidth="1"/>
    <col min="14635" max="14635" width="16.28515625" style="26" bestFit="1" customWidth="1"/>
    <col min="14636" max="14638" width="16.42578125" style="26" bestFit="1" customWidth="1"/>
    <col min="14639" max="14639" width="16.28515625" style="26" bestFit="1" customWidth="1"/>
    <col min="14640" max="14642" width="16.42578125" style="26" bestFit="1" customWidth="1"/>
    <col min="14643" max="14643" width="16.28515625" style="26" bestFit="1" customWidth="1"/>
    <col min="14644" max="14646" width="16.42578125" style="26" bestFit="1" customWidth="1"/>
    <col min="14647" max="14647" width="16.28515625" style="26" bestFit="1" customWidth="1"/>
    <col min="14648" max="14649" width="16.42578125" style="26" bestFit="1" customWidth="1"/>
    <col min="14650" max="14650" width="17.85546875" style="26" bestFit="1" customWidth="1"/>
    <col min="14651" max="14651" width="16.42578125" style="26" bestFit="1" customWidth="1"/>
    <col min="14652" max="14653" width="16.5703125" style="26" bestFit="1" customWidth="1"/>
    <col min="14654" max="14654" width="18" style="26" bestFit="1" customWidth="1"/>
    <col min="14655" max="14655" width="16.42578125" style="26" bestFit="1" customWidth="1"/>
    <col min="14656" max="14656" width="16.5703125" style="26" bestFit="1" customWidth="1"/>
    <col min="14657" max="14657" width="16.42578125" style="26" customWidth="1"/>
    <col min="14658" max="14658" width="17.85546875" style="26" customWidth="1"/>
    <col min="14659" max="14659" width="16.42578125" style="26" bestFit="1" customWidth="1"/>
    <col min="14660" max="14660" width="16.5703125" style="26" bestFit="1" customWidth="1"/>
    <col min="14661" max="14662" width="16.5703125" style="26" customWidth="1"/>
    <col min="14663" max="14724" width="10.7109375" style="26" customWidth="1"/>
    <col min="14725" max="14848" width="9.140625" style="26"/>
    <col min="14849" max="14849" width="69.42578125" style="26" bestFit="1" customWidth="1"/>
    <col min="14850" max="14858" width="16.42578125" style="26" bestFit="1" customWidth="1"/>
    <col min="14859" max="14859" width="15.140625" style="26" bestFit="1" customWidth="1"/>
    <col min="14860" max="14860" width="15.28515625" style="26" bestFit="1" customWidth="1"/>
    <col min="14861" max="14861" width="16.28515625" style="26" bestFit="1" customWidth="1"/>
    <col min="14862" max="14862" width="16.42578125" style="26" bestFit="1" customWidth="1"/>
    <col min="14863" max="14863" width="15.140625" style="26" bestFit="1" customWidth="1"/>
    <col min="14864" max="14864" width="16.28515625" style="26" bestFit="1" customWidth="1"/>
    <col min="14865" max="14866" width="16.42578125" style="26" bestFit="1" customWidth="1"/>
    <col min="14867" max="14867" width="15.140625" style="26" bestFit="1" customWidth="1"/>
    <col min="14868" max="14868" width="16.28515625" style="26" bestFit="1" customWidth="1"/>
    <col min="14869" max="14870" width="16.42578125" style="26" bestFit="1" customWidth="1"/>
    <col min="14871" max="14871" width="15.140625" style="26" bestFit="1" customWidth="1"/>
    <col min="14872" max="14872" width="16.28515625" style="26" bestFit="1" customWidth="1"/>
    <col min="14873" max="14874" width="16.42578125" style="26" bestFit="1" customWidth="1"/>
    <col min="14875" max="14875" width="15.140625" style="26" bestFit="1" customWidth="1"/>
    <col min="14876" max="14876" width="16.28515625" style="26" bestFit="1" customWidth="1"/>
    <col min="14877" max="14878" width="16.42578125" style="26" bestFit="1" customWidth="1"/>
    <col min="14879" max="14879" width="15.140625" style="26" bestFit="1" customWidth="1"/>
    <col min="14880" max="14880" width="16.28515625" style="26" bestFit="1" customWidth="1"/>
    <col min="14881" max="14882" width="16.42578125" style="26" bestFit="1" customWidth="1"/>
    <col min="14883" max="14883" width="15.140625" style="26" bestFit="1" customWidth="1"/>
    <col min="14884" max="14884" width="16.28515625" style="26" bestFit="1" customWidth="1"/>
    <col min="14885" max="14886" width="16.42578125" style="26" bestFit="1" customWidth="1"/>
    <col min="14887" max="14887" width="16.28515625" style="26" bestFit="1" customWidth="1"/>
    <col min="14888" max="14890" width="16.42578125" style="26" bestFit="1" customWidth="1"/>
    <col min="14891" max="14891" width="16.28515625" style="26" bestFit="1" customWidth="1"/>
    <col min="14892" max="14894" width="16.42578125" style="26" bestFit="1" customWidth="1"/>
    <col min="14895" max="14895" width="16.28515625" style="26" bestFit="1" customWidth="1"/>
    <col min="14896" max="14898" width="16.42578125" style="26" bestFit="1" customWidth="1"/>
    <col min="14899" max="14899" width="16.28515625" style="26" bestFit="1" customWidth="1"/>
    <col min="14900" max="14902" width="16.42578125" style="26" bestFit="1" customWidth="1"/>
    <col min="14903" max="14903" width="16.28515625" style="26" bestFit="1" customWidth="1"/>
    <col min="14904" max="14905" width="16.42578125" style="26" bestFit="1" customWidth="1"/>
    <col min="14906" max="14906" width="17.85546875" style="26" bestFit="1" customWidth="1"/>
    <col min="14907" max="14907" width="16.42578125" style="26" bestFit="1" customWidth="1"/>
    <col min="14908" max="14909" width="16.5703125" style="26" bestFit="1" customWidth="1"/>
    <col min="14910" max="14910" width="18" style="26" bestFit="1" customWidth="1"/>
    <col min="14911" max="14911" width="16.42578125" style="26" bestFit="1" customWidth="1"/>
    <col min="14912" max="14912" width="16.5703125" style="26" bestFit="1" customWidth="1"/>
    <col min="14913" max="14913" width="16.42578125" style="26" customWidth="1"/>
    <col min="14914" max="14914" width="17.85546875" style="26" customWidth="1"/>
    <col min="14915" max="14915" width="16.42578125" style="26" bestFit="1" customWidth="1"/>
    <col min="14916" max="14916" width="16.5703125" style="26" bestFit="1" customWidth="1"/>
    <col min="14917" max="14918" width="16.5703125" style="26" customWidth="1"/>
    <col min="14919" max="14980" width="10.7109375" style="26" customWidth="1"/>
    <col min="14981" max="15104" width="9.140625" style="26"/>
    <col min="15105" max="15105" width="69.42578125" style="26" bestFit="1" customWidth="1"/>
    <col min="15106" max="15114" width="16.42578125" style="26" bestFit="1" customWidth="1"/>
    <col min="15115" max="15115" width="15.140625" style="26" bestFit="1" customWidth="1"/>
    <col min="15116" max="15116" width="15.28515625" style="26" bestFit="1" customWidth="1"/>
    <col min="15117" max="15117" width="16.28515625" style="26" bestFit="1" customWidth="1"/>
    <col min="15118" max="15118" width="16.42578125" style="26" bestFit="1" customWidth="1"/>
    <col min="15119" max="15119" width="15.140625" style="26" bestFit="1" customWidth="1"/>
    <col min="15120" max="15120" width="16.28515625" style="26" bestFit="1" customWidth="1"/>
    <col min="15121" max="15122" width="16.42578125" style="26" bestFit="1" customWidth="1"/>
    <col min="15123" max="15123" width="15.140625" style="26" bestFit="1" customWidth="1"/>
    <col min="15124" max="15124" width="16.28515625" style="26" bestFit="1" customWidth="1"/>
    <col min="15125" max="15126" width="16.42578125" style="26" bestFit="1" customWidth="1"/>
    <col min="15127" max="15127" width="15.140625" style="26" bestFit="1" customWidth="1"/>
    <col min="15128" max="15128" width="16.28515625" style="26" bestFit="1" customWidth="1"/>
    <col min="15129" max="15130" width="16.42578125" style="26" bestFit="1" customWidth="1"/>
    <col min="15131" max="15131" width="15.140625" style="26" bestFit="1" customWidth="1"/>
    <col min="15132" max="15132" width="16.28515625" style="26" bestFit="1" customWidth="1"/>
    <col min="15133" max="15134" width="16.42578125" style="26" bestFit="1" customWidth="1"/>
    <col min="15135" max="15135" width="15.140625" style="26" bestFit="1" customWidth="1"/>
    <col min="15136" max="15136" width="16.28515625" style="26" bestFit="1" customWidth="1"/>
    <col min="15137" max="15138" width="16.42578125" style="26" bestFit="1" customWidth="1"/>
    <col min="15139" max="15139" width="15.140625" style="26" bestFit="1" customWidth="1"/>
    <col min="15140" max="15140" width="16.28515625" style="26" bestFit="1" customWidth="1"/>
    <col min="15141" max="15142" width="16.42578125" style="26" bestFit="1" customWidth="1"/>
    <col min="15143" max="15143" width="16.28515625" style="26" bestFit="1" customWidth="1"/>
    <col min="15144" max="15146" width="16.42578125" style="26" bestFit="1" customWidth="1"/>
    <col min="15147" max="15147" width="16.28515625" style="26" bestFit="1" customWidth="1"/>
    <col min="15148" max="15150" width="16.42578125" style="26" bestFit="1" customWidth="1"/>
    <col min="15151" max="15151" width="16.28515625" style="26" bestFit="1" customWidth="1"/>
    <col min="15152" max="15154" width="16.42578125" style="26" bestFit="1" customWidth="1"/>
    <col min="15155" max="15155" width="16.28515625" style="26" bestFit="1" customWidth="1"/>
    <col min="15156" max="15158" width="16.42578125" style="26" bestFit="1" customWidth="1"/>
    <col min="15159" max="15159" width="16.28515625" style="26" bestFit="1" customWidth="1"/>
    <col min="15160" max="15161" width="16.42578125" style="26" bestFit="1" customWidth="1"/>
    <col min="15162" max="15162" width="17.85546875" style="26" bestFit="1" customWidth="1"/>
    <col min="15163" max="15163" width="16.42578125" style="26" bestFit="1" customWidth="1"/>
    <col min="15164" max="15165" width="16.5703125" style="26" bestFit="1" customWidth="1"/>
    <col min="15166" max="15166" width="18" style="26" bestFit="1" customWidth="1"/>
    <col min="15167" max="15167" width="16.42578125" style="26" bestFit="1" customWidth="1"/>
    <col min="15168" max="15168" width="16.5703125" style="26" bestFit="1" customWidth="1"/>
    <col min="15169" max="15169" width="16.42578125" style="26" customWidth="1"/>
    <col min="15170" max="15170" width="17.85546875" style="26" customWidth="1"/>
    <col min="15171" max="15171" width="16.42578125" style="26" bestFit="1" customWidth="1"/>
    <col min="15172" max="15172" width="16.5703125" style="26" bestFit="1" customWidth="1"/>
    <col min="15173" max="15174" width="16.5703125" style="26" customWidth="1"/>
    <col min="15175" max="15236" width="10.7109375" style="26" customWidth="1"/>
    <col min="15237" max="15360" width="9.140625" style="26"/>
    <col min="15361" max="15361" width="69.42578125" style="26" bestFit="1" customWidth="1"/>
    <col min="15362" max="15370" width="16.42578125" style="26" bestFit="1" customWidth="1"/>
    <col min="15371" max="15371" width="15.140625" style="26" bestFit="1" customWidth="1"/>
    <col min="15372" max="15372" width="15.28515625" style="26" bestFit="1" customWidth="1"/>
    <col min="15373" max="15373" width="16.28515625" style="26" bestFit="1" customWidth="1"/>
    <col min="15374" max="15374" width="16.42578125" style="26" bestFit="1" customWidth="1"/>
    <col min="15375" max="15375" width="15.140625" style="26" bestFit="1" customWidth="1"/>
    <col min="15376" max="15376" width="16.28515625" style="26" bestFit="1" customWidth="1"/>
    <col min="15377" max="15378" width="16.42578125" style="26" bestFit="1" customWidth="1"/>
    <col min="15379" max="15379" width="15.140625" style="26" bestFit="1" customWidth="1"/>
    <col min="15380" max="15380" width="16.28515625" style="26" bestFit="1" customWidth="1"/>
    <col min="15381" max="15382" width="16.42578125" style="26" bestFit="1" customWidth="1"/>
    <col min="15383" max="15383" width="15.140625" style="26" bestFit="1" customWidth="1"/>
    <col min="15384" max="15384" width="16.28515625" style="26" bestFit="1" customWidth="1"/>
    <col min="15385" max="15386" width="16.42578125" style="26" bestFit="1" customWidth="1"/>
    <col min="15387" max="15387" width="15.140625" style="26" bestFit="1" customWidth="1"/>
    <col min="15388" max="15388" width="16.28515625" style="26" bestFit="1" customWidth="1"/>
    <col min="15389" max="15390" width="16.42578125" style="26" bestFit="1" customWidth="1"/>
    <col min="15391" max="15391" width="15.140625" style="26" bestFit="1" customWidth="1"/>
    <col min="15392" max="15392" width="16.28515625" style="26" bestFit="1" customWidth="1"/>
    <col min="15393" max="15394" width="16.42578125" style="26" bestFit="1" customWidth="1"/>
    <col min="15395" max="15395" width="15.140625" style="26" bestFit="1" customWidth="1"/>
    <col min="15396" max="15396" width="16.28515625" style="26" bestFit="1" customWidth="1"/>
    <col min="15397" max="15398" width="16.42578125" style="26" bestFit="1" customWidth="1"/>
    <col min="15399" max="15399" width="16.28515625" style="26" bestFit="1" customWidth="1"/>
    <col min="15400" max="15402" width="16.42578125" style="26" bestFit="1" customWidth="1"/>
    <col min="15403" max="15403" width="16.28515625" style="26" bestFit="1" customWidth="1"/>
    <col min="15404" max="15406" width="16.42578125" style="26" bestFit="1" customWidth="1"/>
    <col min="15407" max="15407" width="16.28515625" style="26" bestFit="1" customWidth="1"/>
    <col min="15408" max="15410" width="16.42578125" style="26" bestFit="1" customWidth="1"/>
    <col min="15411" max="15411" width="16.28515625" style="26" bestFit="1" customWidth="1"/>
    <col min="15412" max="15414" width="16.42578125" style="26" bestFit="1" customWidth="1"/>
    <col min="15415" max="15415" width="16.28515625" style="26" bestFit="1" customWidth="1"/>
    <col min="15416" max="15417" width="16.42578125" style="26" bestFit="1" customWidth="1"/>
    <col min="15418" max="15418" width="17.85546875" style="26" bestFit="1" customWidth="1"/>
    <col min="15419" max="15419" width="16.42578125" style="26" bestFit="1" customWidth="1"/>
    <col min="15420" max="15421" width="16.5703125" style="26" bestFit="1" customWidth="1"/>
    <col min="15422" max="15422" width="18" style="26" bestFit="1" customWidth="1"/>
    <col min="15423" max="15423" width="16.42578125" style="26" bestFit="1" customWidth="1"/>
    <col min="15424" max="15424" width="16.5703125" style="26" bestFit="1" customWidth="1"/>
    <col min="15425" max="15425" width="16.42578125" style="26" customWidth="1"/>
    <col min="15426" max="15426" width="17.85546875" style="26" customWidth="1"/>
    <col min="15427" max="15427" width="16.42578125" style="26" bestFit="1" customWidth="1"/>
    <col min="15428" max="15428" width="16.5703125" style="26" bestFit="1" customWidth="1"/>
    <col min="15429" max="15430" width="16.5703125" style="26" customWidth="1"/>
    <col min="15431" max="15492" width="10.7109375" style="26" customWidth="1"/>
    <col min="15493" max="15616" width="9.140625" style="26"/>
    <col min="15617" max="15617" width="69.42578125" style="26" bestFit="1" customWidth="1"/>
    <col min="15618" max="15626" width="16.42578125" style="26" bestFit="1" customWidth="1"/>
    <col min="15627" max="15627" width="15.140625" style="26" bestFit="1" customWidth="1"/>
    <col min="15628" max="15628" width="15.28515625" style="26" bestFit="1" customWidth="1"/>
    <col min="15629" max="15629" width="16.28515625" style="26" bestFit="1" customWidth="1"/>
    <col min="15630" max="15630" width="16.42578125" style="26" bestFit="1" customWidth="1"/>
    <col min="15631" max="15631" width="15.140625" style="26" bestFit="1" customWidth="1"/>
    <col min="15632" max="15632" width="16.28515625" style="26" bestFit="1" customWidth="1"/>
    <col min="15633" max="15634" width="16.42578125" style="26" bestFit="1" customWidth="1"/>
    <col min="15635" max="15635" width="15.140625" style="26" bestFit="1" customWidth="1"/>
    <col min="15636" max="15636" width="16.28515625" style="26" bestFit="1" customWidth="1"/>
    <col min="15637" max="15638" width="16.42578125" style="26" bestFit="1" customWidth="1"/>
    <col min="15639" max="15639" width="15.140625" style="26" bestFit="1" customWidth="1"/>
    <col min="15640" max="15640" width="16.28515625" style="26" bestFit="1" customWidth="1"/>
    <col min="15641" max="15642" width="16.42578125" style="26" bestFit="1" customWidth="1"/>
    <col min="15643" max="15643" width="15.140625" style="26" bestFit="1" customWidth="1"/>
    <col min="15644" max="15644" width="16.28515625" style="26" bestFit="1" customWidth="1"/>
    <col min="15645" max="15646" width="16.42578125" style="26" bestFit="1" customWidth="1"/>
    <col min="15647" max="15647" width="15.140625" style="26" bestFit="1" customWidth="1"/>
    <col min="15648" max="15648" width="16.28515625" style="26" bestFit="1" customWidth="1"/>
    <col min="15649" max="15650" width="16.42578125" style="26" bestFit="1" customWidth="1"/>
    <col min="15651" max="15651" width="15.140625" style="26" bestFit="1" customWidth="1"/>
    <col min="15652" max="15652" width="16.28515625" style="26" bestFit="1" customWidth="1"/>
    <col min="15653" max="15654" width="16.42578125" style="26" bestFit="1" customWidth="1"/>
    <col min="15655" max="15655" width="16.28515625" style="26" bestFit="1" customWidth="1"/>
    <col min="15656" max="15658" width="16.42578125" style="26" bestFit="1" customWidth="1"/>
    <col min="15659" max="15659" width="16.28515625" style="26" bestFit="1" customWidth="1"/>
    <col min="15660" max="15662" width="16.42578125" style="26" bestFit="1" customWidth="1"/>
    <col min="15663" max="15663" width="16.28515625" style="26" bestFit="1" customWidth="1"/>
    <col min="15664" max="15666" width="16.42578125" style="26" bestFit="1" customWidth="1"/>
    <col min="15667" max="15667" width="16.28515625" style="26" bestFit="1" customWidth="1"/>
    <col min="15668" max="15670" width="16.42578125" style="26" bestFit="1" customWidth="1"/>
    <col min="15671" max="15671" width="16.28515625" style="26" bestFit="1" customWidth="1"/>
    <col min="15672" max="15673" width="16.42578125" style="26" bestFit="1" customWidth="1"/>
    <col min="15674" max="15674" width="17.85546875" style="26" bestFit="1" customWidth="1"/>
    <col min="15675" max="15675" width="16.42578125" style="26" bestFit="1" customWidth="1"/>
    <col min="15676" max="15677" width="16.5703125" style="26" bestFit="1" customWidth="1"/>
    <col min="15678" max="15678" width="18" style="26" bestFit="1" customWidth="1"/>
    <col min="15679" max="15679" width="16.42578125" style="26" bestFit="1" customWidth="1"/>
    <col min="15680" max="15680" width="16.5703125" style="26" bestFit="1" customWidth="1"/>
    <col min="15681" max="15681" width="16.42578125" style="26" customWidth="1"/>
    <col min="15682" max="15682" width="17.85546875" style="26" customWidth="1"/>
    <col min="15683" max="15683" width="16.42578125" style="26" bestFit="1" customWidth="1"/>
    <col min="15684" max="15684" width="16.5703125" style="26" bestFit="1" customWidth="1"/>
    <col min="15685" max="15686" width="16.5703125" style="26" customWidth="1"/>
    <col min="15687" max="15748" width="10.7109375" style="26" customWidth="1"/>
    <col min="15749" max="15872" width="9.140625" style="26"/>
    <col min="15873" max="15873" width="69.42578125" style="26" bestFit="1" customWidth="1"/>
    <col min="15874" max="15882" width="16.42578125" style="26" bestFit="1" customWidth="1"/>
    <col min="15883" max="15883" width="15.140625" style="26" bestFit="1" customWidth="1"/>
    <col min="15884" max="15884" width="15.28515625" style="26" bestFit="1" customWidth="1"/>
    <col min="15885" max="15885" width="16.28515625" style="26" bestFit="1" customWidth="1"/>
    <col min="15886" max="15886" width="16.42578125" style="26" bestFit="1" customWidth="1"/>
    <col min="15887" max="15887" width="15.140625" style="26" bestFit="1" customWidth="1"/>
    <col min="15888" max="15888" width="16.28515625" style="26" bestFit="1" customWidth="1"/>
    <col min="15889" max="15890" width="16.42578125" style="26" bestFit="1" customWidth="1"/>
    <col min="15891" max="15891" width="15.140625" style="26" bestFit="1" customWidth="1"/>
    <col min="15892" max="15892" width="16.28515625" style="26" bestFit="1" customWidth="1"/>
    <col min="15893" max="15894" width="16.42578125" style="26" bestFit="1" customWidth="1"/>
    <col min="15895" max="15895" width="15.140625" style="26" bestFit="1" customWidth="1"/>
    <col min="15896" max="15896" width="16.28515625" style="26" bestFit="1" customWidth="1"/>
    <col min="15897" max="15898" width="16.42578125" style="26" bestFit="1" customWidth="1"/>
    <col min="15899" max="15899" width="15.140625" style="26" bestFit="1" customWidth="1"/>
    <col min="15900" max="15900" width="16.28515625" style="26" bestFit="1" customWidth="1"/>
    <col min="15901" max="15902" width="16.42578125" style="26" bestFit="1" customWidth="1"/>
    <col min="15903" max="15903" width="15.140625" style="26" bestFit="1" customWidth="1"/>
    <col min="15904" max="15904" width="16.28515625" style="26" bestFit="1" customWidth="1"/>
    <col min="15905" max="15906" width="16.42578125" style="26" bestFit="1" customWidth="1"/>
    <col min="15907" max="15907" width="15.140625" style="26" bestFit="1" customWidth="1"/>
    <col min="15908" max="15908" width="16.28515625" style="26" bestFit="1" customWidth="1"/>
    <col min="15909" max="15910" width="16.42578125" style="26" bestFit="1" customWidth="1"/>
    <col min="15911" max="15911" width="16.28515625" style="26" bestFit="1" customWidth="1"/>
    <col min="15912" max="15914" width="16.42578125" style="26" bestFit="1" customWidth="1"/>
    <col min="15915" max="15915" width="16.28515625" style="26" bestFit="1" customWidth="1"/>
    <col min="15916" max="15918" width="16.42578125" style="26" bestFit="1" customWidth="1"/>
    <col min="15919" max="15919" width="16.28515625" style="26" bestFit="1" customWidth="1"/>
    <col min="15920" max="15922" width="16.42578125" style="26" bestFit="1" customWidth="1"/>
    <col min="15923" max="15923" width="16.28515625" style="26" bestFit="1" customWidth="1"/>
    <col min="15924" max="15926" width="16.42578125" style="26" bestFit="1" customWidth="1"/>
    <col min="15927" max="15927" width="16.28515625" style="26" bestFit="1" customWidth="1"/>
    <col min="15928" max="15929" width="16.42578125" style="26" bestFit="1" customWidth="1"/>
    <col min="15930" max="15930" width="17.85546875" style="26" bestFit="1" customWidth="1"/>
    <col min="15931" max="15931" width="16.42578125" style="26" bestFit="1" customWidth="1"/>
    <col min="15932" max="15933" width="16.5703125" style="26" bestFit="1" customWidth="1"/>
    <col min="15934" max="15934" width="18" style="26" bestFit="1" customWidth="1"/>
    <col min="15935" max="15935" width="16.42578125" style="26" bestFit="1" customWidth="1"/>
    <col min="15936" max="15936" width="16.5703125" style="26" bestFit="1" customWidth="1"/>
    <col min="15937" max="15937" width="16.42578125" style="26" customWidth="1"/>
    <col min="15938" max="15938" width="17.85546875" style="26" customWidth="1"/>
    <col min="15939" max="15939" width="16.42578125" style="26" bestFit="1" customWidth="1"/>
    <col min="15940" max="15940" width="16.5703125" style="26" bestFit="1" customWidth="1"/>
    <col min="15941" max="15942" width="16.5703125" style="26" customWidth="1"/>
    <col min="15943" max="16004" width="10.7109375" style="26" customWidth="1"/>
    <col min="16005" max="16128" width="9.140625" style="26"/>
    <col min="16129" max="16129" width="69.42578125" style="26" bestFit="1" customWidth="1"/>
    <col min="16130" max="16138" width="16.42578125" style="26" bestFit="1" customWidth="1"/>
    <col min="16139" max="16139" width="15.140625" style="26" bestFit="1" customWidth="1"/>
    <col min="16140" max="16140" width="15.28515625" style="26" bestFit="1" customWidth="1"/>
    <col min="16141" max="16141" width="16.28515625" style="26" bestFit="1" customWidth="1"/>
    <col min="16142" max="16142" width="16.42578125" style="26" bestFit="1" customWidth="1"/>
    <col min="16143" max="16143" width="15.140625" style="26" bestFit="1" customWidth="1"/>
    <col min="16144" max="16144" width="16.28515625" style="26" bestFit="1" customWidth="1"/>
    <col min="16145" max="16146" width="16.42578125" style="26" bestFit="1" customWidth="1"/>
    <col min="16147" max="16147" width="15.140625" style="26" bestFit="1" customWidth="1"/>
    <col min="16148" max="16148" width="16.28515625" style="26" bestFit="1" customWidth="1"/>
    <col min="16149" max="16150" width="16.42578125" style="26" bestFit="1" customWidth="1"/>
    <col min="16151" max="16151" width="15.140625" style="26" bestFit="1" customWidth="1"/>
    <col min="16152" max="16152" width="16.28515625" style="26" bestFit="1" customWidth="1"/>
    <col min="16153" max="16154" width="16.42578125" style="26" bestFit="1" customWidth="1"/>
    <col min="16155" max="16155" width="15.140625" style="26" bestFit="1" customWidth="1"/>
    <col min="16156" max="16156" width="16.28515625" style="26" bestFit="1" customWidth="1"/>
    <col min="16157" max="16158" width="16.42578125" style="26" bestFit="1" customWidth="1"/>
    <col min="16159" max="16159" width="15.140625" style="26" bestFit="1" customWidth="1"/>
    <col min="16160" max="16160" width="16.28515625" style="26" bestFit="1" customWidth="1"/>
    <col min="16161" max="16162" width="16.42578125" style="26" bestFit="1" customWidth="1"/>
    <col min="16163" max="16163" width="15.140625" style="26" bestFit="1" customWidth="1"/>
    <col min="16164" max="16164" width="16.28515625" style="26" bestFit="1" customWidth="1"/>
    <col min="16165" max="16166" width="16.42578125" style="26" bestFit="1" customWidth="1"/>
    <col min="16167" max="16167" width="16.28515625" style="26" bestFit="1" customWidth="1"/>
    <col min="16168" max="16170" width="16.42578125" style="26" bestFit="1" customWidth="1"/>
    <col min="16171" max="16171" width="16.28515625" style="26" bestFit="1" customWidth="1"/>
    <col min="16172" max="16174" width="16.42578125" style="26" bestFit="1" customWidth="1"/>
    <col min="16175" max="16175" width="16.28515625" style="26" bestFit="1" customWidth="1"/>
    <col min="16176" max="16178" width="16.42578125" style="26" bestFit="1" customWidth="1"/>
    <col min="16179" max="16179" width="16.28515625" style="26" bestFit="1" customWidth="1"/>
    <col min="16180" max="16182" width="16.42578125" style="26" bestFit="1" customWidth="1"/>
    <col min="16183" max="16183" width="16.28515625" style="26" bestFit="1" customWidth="1"/>
    <col min="16184" max="16185" width="16.42578125" style="26" bestFit="1" customWidth="1"/>
    <col min="16186" max="16186" width="17.85546875" style="26" bestFit="1" customWidth="1"/>
    <col min="16187" max="16187" width="16.42578125" style="26" bestFit="1" customWidth="1"/>
    <col min="16188" max="16189" width="16.5703125" style="26" bestFit="1" customWidth="1"/>
    <col min="16190" max="16190" width="18" style="26" bestFit="1" customWidth="1"/>
    <col min="16191" max="16191" width="16.42578125" style="26" bestFit="1" customWidth="1"/>
    <col min="16192" max="16192" width="16.5703125" style="26" bestFit="1" customWidth="1"/>
    <col min="16193" max="16193" width="16.42578125" style="26" customWidth="1"/>
    <col min="16194" max="16194" width="17.85546875" style="26" customWidth="1"/>
    <col min="16195" max="16195" width="16.42578125" style="26" bestFit="1" customWidth="1"/>
    <col min="16196" max="16196" width="16.5703125" style="26" bestFit="1" customWidth="1"/>
    <col min="16197" max="16198" width="16.5703125" style="26" customWidth="1"/>
    <col min="16199" max="16260" width="10.7109375" style="26" customWidth="1"/>
    <col min="16261" max="16384" width="9.140625" style="26"/>
  </cols>
  <sheetData>
    <row r="1" spans="1:134" s="56" customFormat="1" ht="18.75">
      <c r="A1" s="57" t="s">
        <v>250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</row>
    <row r="2" spans="1:134" s="56" customFormat="1" ht="18.75">
      <c r="A2" s="57" t="s">
        <v>251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</row>
    <row r="3" spans="1:134">
      <c r="A3" s="569"/>
      <c r="B3" s="569">
        <v>1991</v>
      </c>
      <c r="C3" s="569">
        <v>1992</v>
      </c>
      <c r="D3" s="569"/>
      <c r="E3" s="569"/>
      <c r="F3" s="569"/>
      <c r="G3" s="569">
        <v>1993</v>
      </c>
      <c r="H3" s="569"/>
      <c r="I3" s="569"/>
      <c r="J3" s="569"/>
      <c r="K3" s="569">
        <v>1994</v>
      </c>
      <c r="L3" s="569"/>
      <c r="M3" s="569"/>
      <c r="N3" s="569"/>
      <c r="O3" s="569">
        <v>1995</v>
      </c>
      <c r="P3" s="569"/>
      <c r="Q3" s="569"/>
      <c r="R3" s="569"/>
      <c r="S3" s="569">
        <v>1996</v>
      </c>
      <c r="T3" s="569"/>
      <c r="U3" s="569"/>
      <c r="V3" s="569"/>
      <c r="W3" s="569">
        <v>1997</v>
      </c>
      <c r="X3" s="569"/>
      <c r="Y3" s="569"/>
      <c r="Z3" s="569"/>
      <c r="AA3" s="569">
        <v>1998</v>
      </c>
      <c r="AB3" s="569"/>
      <c r="AC3" s="569"/>
      <c r="AD3" s="569"/>
      <c r="AE3" s="569">
        <v>1999</v>
      </c>
      <c r="AF3" s="569"/>
      <c r="AG3" s="569"/>
      <c r="AH3" s="569"/>
      <c r="AI3" s="569">
        <v>2000</v>
      </c>
      <c r="AJ3" s="569"/>
      <c r="AK3" s="569"/>
      <c r="AL3" s="569"/>
      <c r="AM3" s="569">
        <v>2001</v>
      </c>
      <c r="AN3" s="569"/>
      <c r="AO3" s="569"/>
      <c r="AP3" s="569"/>
      <c r="AQ3" s="569">
        <v>2002</v>
      </c>
      <c r="AR3" s="569"/>
      <c r="AS3" s="569"/>
      <c r="AT3" s="569"/>
      <c r="AU3" s="569">
        <v>2003</v>
      </c>
      <c r="AV3" s="569"/>
      <c r="AW3" s="569"/>
      <c r="AX3" s="569"/>
      <c r="AY3" s="569">
        <v>2004</v>
      </c>
      <c r="AZ3" s="569"/>
      <c r="BA3" s="569"/>
      <c r="BB3" s="569"/>
      <c r="BC3" s="569">
        <v>2005</v>
      </c>
      <c r="BD3" s="569"/>
      <c r="BE3" s="569"/>
      <c r="BF3" s="569"/>
      <c r="BG3" s="569">
        <v>2006</v>
      </c>
      <c r="BH3" s="569"/>
      <c r="BI3" s="569"/>
      <c r="BJ3" s="569"/>
      <c r="BK3" s="569">
        <v>2007</v>
      </c>
      <c r="BL3" s="569"/>
      <c r="BM3" s="569"/>
      <c r="BN3" s="569"/>
      <c r="BO3" s="562" t="s">
        <v>248</v>
      </c>
      <c r="BP3" s="563"/>
      <c r="BQ3" s="563"/>
      <c r="BR3" s="564"/>
      <c r="BS3" s="568" t="s">
        <v>192</v>
      </c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568"/>
      <c r="CZ3" s="568"/>
      <c r="DA3" s="568"/>
      <c r="DB3" s="568"/>
      <c r="DC3" s="568"/>
      <c r="DD3" s="568"/>
      <c r="DE3" s="568"/>
      <c r="DF3" s="568"/>
      <c r="DG3" s="568"/>
      <c r="DH3" s="568"/>
      <c r="DI3" s="568"/>
      <c r="DJ3" s="568"/>
      <c r="DK3" s="568"/>
      <c r="DL3" s="568"/>
      <c r="DM3" s="568"/>
      <c r="DN3" s="568"/>
      <c r="DO3" s="568"/>
      <c r="DP3" s="568"/>
      <c r="DQ3" s="568"/>
      <c r="DR3" s="568"/>
      <c r="DS3" s="568"/>
      <c r="DT3" s="568"/>
      <c r="DU3" s="568"/>
      <c r="DV3" s="568"/>
      <c r="DW3" s="568"/>
      <c r="DX3" s="568"/>
      <c r="DY3" s="568"/>
      <c r="DZ3" s="568"/>
      <c r="EA3" s="568"/>
      <c r="EB3" s="568"/>
      <c r="EC3" s="568"/>
      <c r="ED3" s="568"/>
    </row>
    <row r="4" spans="1:134" ht="12.75" customHeight="1">
      <c r="A4" s="569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  <c r="BB4" s="569"/>
      <c r="BC4" s="569"/>
      <c r="BD4" s="569"/>
      <c r="BE4" s="569"/>
      <c r="BF4" s="569"/>
      <c r="BG4" s="569"/>
      <c r="BH4" s="569"/>
      <c r="BI4" s="569"/>
      <c r="BJ4" s="569"/>
      <c r="BK4" s="569"/>
      <c r="BL4" s="569"/>
      <c r="BM4" s="569"/>
      <c r="BN4" s="569"/>
      <c r="BO4" s="565"/>
      <c r="BP4" s="566"/>
      <c r="BQ4" s="566"/>
      <c r="BR4" s="567"/>
      <c r="BS4" s="569" t="s">
        <v>193</v>
      </c>
      <c r="BT4" s="569"/>
      <c r="BU4" s="569"/>
      <c r="BV4" s="569"/>
      <c r="BW4" s="569" t="s">
        <v>194</v>
      </c>
      <c r="BX4" s="569"/>
      <c r="BY4" s="569"/>
      <c r="BZ4" s="569"/>
      <c r="CA4" s="569" t="s">
        <v>195</v>
      </c>
      <c r="CB4" s="569"/>
      <c r="CC4" s="569"/>
      <c r="CD4" s="569"/>
      <c r="CE4" s="569" t="s">
        <v>196</v>
      </c>
      <c r="CF4" s="569"/>
      <c r="CG4" s="569"/>
      <c r="CH4" s="569"/>
      <c r="CI4" s="569" t="s">
        <v>197</v>
      </c>
      <c r="CJ4" s="569"/>
      <c r="CK4" s="569"/>
      <c r="CL4" s="569"/>
      <c r="CM4" s="569" t="s">
        <v>198</v>
      </c>
      <c r="CN4" s="569"/>
      <c r="CO4" s="569"/>
      <c r="CP4" s="569"/>
      <c r="CQ4" s="569" t="s">
        <v>199</v>
      </c>
      <c r="CR4" s="569"/>
      <c r="CS4" s="569"/>
      <c r="CT4" s="569"/>
      <c r="CU4" s="569" t="s">
        <v>200</v>
      </c>
      <c r="CV4" s="569"/>
      <c r="CW4" s="569"/>
      <c r="CX4" s="569"/>
      <c r="CY4" s="570" t="s">
        <v>201</v>
      </c>
      <c r="CZ4" s="570"/>
      <c r="DA4" s="570"/>
      <c r="DB4" s="570"/>
      <c r="DC4" s="561" t="s">
        <v>202</v>
      </c>
      <c r="DD4" s="561"/>
      <c r="DE4" s="561"/>
      <c r="DF4" s="561"/>
      <c r="DG4" s="561" t="s">
        <v>203</v>
      </c>
      <c r="DH4" s="561"/>
      <c r="DI4" s="561"/>
      <c r="DJ4" s="561"/>
      <c r="DK4" s="561" t="s">
        <v>204</v>
      </c>
      <c r="DL4" s="561"/>
      <c r="DM4" s="561"/>
      <c r="DN4" s="561"/>
      <c r="DO4" s="561" t="s">
        <v>205</v>
      </c>
      <c r="DP4" s="561"/>
      <c r="DQ4" s="561"/>
      <c r="DR4" s="561"/>
      <c r="DS4" s="561" t="s">
        <v>206</v>
      </c>
      <c r="DT4" s="561"/>
      <c r="DU4" s="561"/>
      <c r="DV4" s="561"/>
      <c r="DW4" s="561" t="s">
        <v>207</v>
      </c>
      <c r="DX4" s="561"/>
      <c r="DY4" s="561"/>
      <c r="DZ4" s="561"/>
      <c r="EA4" s="561" t="s">
        <v>208</v>
      </c>
      <c r="EB4" s="561"/>
      <c r="EC4" s="561"/>
      <c r="ED4" s="561"/>
    </row>
    <row r="5" spans="1:134">
      <c r="A5" s="569"/>
      <c r="B5" s="569"/>
      <c r="C5" s="59" t="s">
        <v>209</v>
      </c>
      <c r="D5" s="59" t="s">
        <v>210</v>
      </c>
      <c r="E5" s="59" t="s">
        <v>211</v>
      </c>
      <c r="F5" s="59" t="s">
        <v>212</v>
      </c>
      <c r="G5" s="59" t="s">
        <v>209</v>
      </c>
      <c r="H5" s="59" t="s">
        <v>210</v>
      </c>
      <c r="I5" s="59" t="s">
        <v>211</v>
      </c>
      <c r="J5" s="59" t="s">
        <v>212</v>
      </c>
      <c r="K5" s="59" t="s">
        <v>209</v>
      </c>
      <c r="L5" s="59" t="s">
        <v>210</v>
      </c>
      <c r="M5" s="59" t="s">
        <v>211</v>
      </c>
      <c r="N5" s="59" t="s">
        <v>212</v>
      </c>
      <c r="O5" s="59" t="s">
        <v>209</v>
      </c>
      <c r="P5" s="59" t="s">
        <v>210</v>
      </c>
      <c r="Q5" s="59" t="s">
        <v>211</v>
      </c>
      <c r="R5" s="59" t="s">
        <v>212</v>
      </c>
      <c r="S5" s="59" t="s">
        <v>209</v>
      </c>
      <c r="T5" s="59" t="s">
        <v>210</v>
      </c>
      <c r="U5" s="59" t="s">
        <v>211</v>
      </c>
      <c r="V5" s="59" t="s">
        <v>212</v>
      </c>
      <c r="W5" s="59" t="s">
        <v>209</v>
      </c>
      <c r="X5" s="59" t="s">
        <v>210</v>
      </c>
      <c r="Y5" s="59" t="s">
        <v>211</v>
      </c>
      <c r="Z5" s="59" t="s">
        <v>212</v>
      </c>
      <c r="AA5" s="59" t="s">
        <v>209</v>
      </c>
      <c r="AB5" s="59" t="s">
        <v>210</v>
      </c>
      <c r="AC5" s="59" t="s">
        <v>211</v>
      </c>
      <c r="AD5" s="59" t="s">
        <v>212</v>
      </c>
      <c r="AE5" s="59" t="s">
        <v>209</v>
      </c>
      <c r="AF5" s="59" t="s">
        <v>210</v>
      </c>
      <c r="AG5" s="59" t="s">
        <v>211</v>
      </c>
      <c r="AH5" s="59" t="s">
        <v>212</v>
      </c>
      <c r="AI5" s="59" t="s">
        <v>209</v>
      </c>
      <c r="AJ5" s="59" t="s">
        <v>210</v>
      </c>
      <c r="AK5" s="59" t="s">
        <v>211</v>
      </c>
      <c r="AL5" s="59" t="s">
        <v>212</v>
      </c>
      <c r="AM5" s="59" t="s">
        <v>209</v>
      </c>
      <c r="AN5" s="59" t="s">
        <v>210</v>
      </c>
      <c r="AO5" s="59" t="s">
        <v>211</v>
      </c>
      <c r="AP5" s="59" t="s">
        <v>212</v>
      </c>
      <c r="AQ5" s="59" t="s">
        <v>209</v>
      </c>
      <c r="AR5" s="59" t="s">
        <v>210</v>
      </c>
      <c r="AS5" s="59" t="s">
        <v>211</v>
      </c>
      <c r="AT5" s="59" t="s">
        <v>212</v>
      </c>
      <c r="AU5" s="59" t="s">
        <v>209</v>
      </c>
      <c r="AV5" s="59" t="s">
        <v>210</v>
      </c>
      <c r="AW5" s="59" t="s">
        <v>211</v>
      </c>
      <c r="AX5" s="59" t="s">
        <v>212</v>
      </c>
      <c r="AY5" s="59" t="s">
        <v>209</v>
      </c>
      <c r="AZ5" s="59" t="s">
        <v>210</v>
      </c>
      <c r="BA5" s="59" t="s">
        <v>211</v>
      </c>
      <c r="BB5" s="59" t="s">
        <v>212</v>
      </c>
      <c r="BC5" s="59" t="s">
        <v>209</v>
      </c>
      <c r="BD5" s="59" t="s">
        <v>210</v>
      </c>
      <c r="BE5" s="59" t="s">
        <v>211</v>
      </c>
      <c r="BF5" s="59" t="s">
        <v>212</v>
      </c>
      <c r="BG5" s="59" t="s">
        <v>209</v>
      </c>
      <c r="BH5" s="59" t="s">
        <v>210</v>
      </c>
      <c r="BI5" s="59" t="s">
        <v>211</v>
      </c>
      <c r="BJ5" s="59" t="s">
        <v>212</v>
      </c>
      <c r="BK5" s="59" t="s">
        <v>209</v>
      </c>
      <c r="BL5" s="59" t="s">
        <v>210</v>
      </c>
      <c r="BM5" s="59" t="s">
        <v>211</v>
      </c>
      <c r="BN5" s="59" t="s">
        <v>212</v>
      </c>
      <c r="BO5" s="59" t="s">
        <v>209</v>
      </c>
      <c r="BP5" s="59" t="s">
        <v>210</v>
      </c>
      <c r="BQ5" s="59" t="s">
        <v>211</v>
      </c>
      <c r="BR5" s="59" t="s">
        <v>212</v>
      </c>
      <c r="BS5" s="59" t="s">
        <v>209</v>
      </c>
      <c r="BT5" s="59" t="s">
        <v>210</v>
      </c>
      <c r="BU5" s="59" t="s">
        <v>211</v>
      </c>
      <c r="BV5" s="59" t="s">
        <v>212</v>
      </c>
      <c r="BW5" s="59" t="s">
        <v>209</v>
      </c>
      <c r="BX5" s="59" t="s">
        <v>210</v>
      </c>
      <c r="BY5" s="59" t="s">
        <v>211</v>
      </c>
      <c r="BZ5" s="59" t="s">
        <v>212</v>
      </c>
      <c r="CA5" s="59" t="s">
        <v>209</v>
      </c>
      <c r="CB5" s="59" t="s">
        <v>210</v>
      </c>
      <c r="CC5" s="59" t="s">
        <v>211</v>
      </c>
      <c r="CD5" s="59" t="s">
        <v>212</v>
      </c>
      <c r="CE5" s="59" t="s">
        <v>209</v>
      </c>
      <c r="CF5" s="59" t="s">
        <v>210</v>
      </c>
      <c r="CG5" s="59" t="s">
        <v>211</v>
      </c>
      <c r="CH5" s="59" t="s">
        <v>212</v>
      </c>
      <c r="CI5" s="59" t="s">
        <v>209</v>
      </c>
      <c r="CJ5" s="59" t="s">
        <v>210</v>
      </c>
      <c r="CK5" s="59" t="s">
        <v>211</v>
      </c>
      <c r="CL5" s="59" t="s">
        <v>212</v>
      </c>
      <c r="CM5" s="59" t="s">
        <v>209</v>
      </c>
      <c r="CN5" s="59" t="s">
        <v>210</v>
      </c>
      <c r="CO5" s="59" t="s">
        <v>211</v>
      </c>
      <c r="CP5" s="59" t="s">
        <v>212</v>
      </c>
      <c r="CQ5" s="59" t="s">
        <v>209</v>
      </c>
      <c r="CR5" s="59" t="s">
        <v>210</v>
      </c>
      <c r="CS5" s="59" t="s">
        <v>211</v>
      </c>
      <c r="CT5" s="59" t="s">
        <v>212</v>
      </c>
      <c r="CU5" s="59" t="s">
        <v>209</v>
      </c>
      <c r="CV5" s="59" t="s">
        <v>210</v>
      </c>
      <c r="CW5" s="59" t="s">
        <v>211</v>
      </c>
      <c r="CX5" s="59" t="s">
        <v>212</v>
      </c>
      <c r="CY5" s="59" t="s">
        <v>209</v>
      </c>
      <c r="CZ5" s="59" t="s">
        <v>210</v>
      </c>
      <c r="DA5" s="59" t="s">
        <v>211</v>
      </c>
      <c r="DB5" s="59" t="s">
        <v>212</v>
      </c>
      <c r="DC5" s="59" t="s">
        <v>209</v>
      </c>
      <c r="DD5" s="59" t="s">
        <v>210</v>
      </c>
      <c r="DE5" s="59" t="s">
        <v>211</v>
      </c>
      <c r="DF5" s="59" t="s">
        <v>212</v>
      </c>
      <c r="DG5" s="59" t="s">
        <v>209</v>
      </c>
      <c r="DH5" s="59" t="s">
        <v>210</v>
      </c>
      <c r="DI5" s="59" t="s">
        <v>211</v>
      </c>
      <c r="DJ5" s="59" t="s">
        <v>212</v>
      </c>
      <c r="DK5" s="59" t="s">
        <v>209</v>
      </c>
      <c r="DL5" s="59" t="s">
        <v>210</v>
      </c>
      <c r="DM5" s="59" t="s">
        <v>211</v>
      </c>
      <c r="DN5" s="59" t="s">
        <v>212</v>
      </c>
      <c r="DO5" s="59" t="s">
        <v>209</v>
      </c>
      <c r="DP5" s="59" t="s">
        <v>210</v>
      </c>
      <c r="DQ5" s="59" t="s">
        <v>211</v>
      </c>
      <c r="DR5" s="59" t="s">
        <v>212</v>
      </c>
      <c r="DS5" s="59" t="s">
        <v>209</v>
      </c>
      <c r="DT5" s="59" t="s">
        <v>210</v>
      </c>
      <c r="DU5" s="59" t="s">
        <v>211</v>
      </c>
      <c r="DV5" s="59" t="s">
        <v>212</v>
      </c>
      <c r="DW5" s="59" t="s">
        <v>209</v>
      </c>
      <c r="DX5" s="59" t="s">
        <v>210</v>
      </c>
      <c r="DY5" s="59" t="s">
        <v>211</v>
      </c>
      <c r="DZ5" s="59" t="s">
        <v>212</v>
      </c>
      <c r="EA5" s="59" t="s">
        <v>209</v>
      </c>
      <c r="EB5" s="59" t="s">
        <v>210</v>
      </c>
      <c r="EC5" s="59" t="s">
        <v>211</v>
      </c>
      <c r="ED5" s="59" t="s">
        <v>212</v>
      </c>
    </row>
    <row r="7" spans="1:134" s="30" customFormat="1">
      <c r="A7" s="27" t="s">
        <v>213</v>
      </c>
      <c r="B7" s="28">
        <v>15294.4</v>
      </c>
      <c r="C7" s="28">
        <v>4458.6000000000004</v>
      </c>
      <c r="D7" s="28">
        <v>9004</v>
      </c>
      <c r="E7" s="28">
        <v>12209.1</v>
      </c>
      <c r="F7" s="28">
        <v>16542.5</v>
      </c>
      <c r="G7" s="28">
        <v>4625.2</v>
      </c>
      <c r="H7" s="28">
        <v>9163.5</v>
      </c>
      <c r="I7" s="28">
        <v>12339.5</v>
      </c>
      <c r="J7" s="28">
        <v>16682.7</v>
      </c>
      <c r="K7" s="28">
        <v>4833.3</v>
      </c>
      <c r="L7" s="28">
        <v>9773</v>
      </c>
      <c r="M7" s="28">
        <v>12963.4</v>
      </c>
      <c r="N7" s="28">
        <v>17287.2</v>
      </c>
      <c r="O7" s="28">
        <v>5281.6</v>
      </c>
      <c r="P7" s="28">
        <v>10214.799999999999</v>
      </c>
      <c r="Q7" s="28">
        <v>13810</v>
      </c>
      <c r="R7" s="28">
        <v>19312.2</v>
      </c>
      <c r="S7" s="28">
        <v>5860.3</v>
      </c>
      <c r="T7" s="28">
        <v>11172.5</v>
      </c>
      <c r="U7" s="28">
        <v>15026.3</v>
      </c>
      <c r="V7" s="28">
        <v>20013.7</v>
      </c>
      <c r="W7" s="28">
        <v>6945.6</v>
      </c>
      <c r="X7" s="28">
        <v>12802.5</v>
      </c>
      <c r="Y7" s="28">
        <v>16554.599999999999</v>
      </c>
      <c r="Z7" s="28">
        <v>22761.8</v>
      </c>
      <c r="AA7" s="28">
        <v>8000.9</v>
      </c>
      <c r="AB7" s="28">
        <v>15088.8</v>
      </c>
      <c r="AC7" s="28">
        <v>19275.5</v>
      </c>
      <c r="AD7" s="28">
        <v>24622.2</v>
      </c>
      <c r="AE7" s="28">
        <v>7010.1</v>
      </c>
      <c r="AF7" s="28">
        <v>13579.6</v>
      </c>
      <c r="AG7" s="28">
        <v>18553.099999999999</v>
      </c>
      <c r="AH7" s="28">
        <v>25114.7</v>
      </c>
      <c r="AI7" s="28">
        <v>6797.8</v>
      </c>
      <c r="AJ7" s="28">
        <v>13471.6</v>
      </c>
      <c r="AK7" s="28">
        <v>18455.3</v>
      </c>
      <c r="AL7" s="28">
        <v>25280.799999999999</v>
      </c>
      <c r="AM7" s="28">
        <v>7449.4</v>
      </c>
      <c r="AN7" s="28">
        <v>14456.8</v>
      </c>
      <c r="AO7" s="28">
        <v>20362.7</v>
      </c>
      <c r="AP7" s="28">
        <v>27850.7</v>
      </c>
      <c r="AQ7" s="28">
        <v>7654.3</v>
      </c>
      <c r="AR7" s="28">
        <v>15634.8</v>
      </c>
      <c r="AS7" s="28">
        <v>22091.1</v>
      </c>
      <c r="AT7" s="28">
        <v>30359.599999999999</v>
      </c>
      <c r="AU7" s="28">
        <v>8896.7999999999993</v>
      </c>
      <c r="AV7" s="28">
        <v>16663.2</v>
      </c>
      <c r="AW7" s="28">
        <v>24907.1</v>
      </c>
      <c r="AX7" s="28">
        <v>36950.699999999997</v>
      </c>
      <c r="AY7" s="28">
        <v>15876.4</v>
      </c>
      <c r="AZ7" s="28">
        <v>30339.7</v>
      </c>
      <c r="BA7" s="28">
        <v>43198.1</v>
      </c>
      <c r="BB7" s="28">
        <v>59257.8</v>
      </c>
      <c r="BC7" s="28">
        <v>18666.5</v>
      </c>
      <c r="BD7" s="28">
        <v>34536.1</v>
      </c>
      <c r="BE7" s="28">
        <v>50506.2</v>
      </c>
      <c r="BF7" s="28">
        <v>70092.2</v>
      </c>
      <c r="BG7" s="28">
        <v>20973.599999999999</v>
      </c>
      <c r="BH7" s="28">
        <v>40520.1</v>
      </c>
      <c r="BI7" s="28">
        <v>56755</v>
      </c>
      <c r="BJ7" s="28">
        <v>77702.7</v>
      </c>
      <c r="BK7" s="28">
        <v>22214.9</v>
      </c>
      <c r="BL7" s="28">
        <v>42704.6</v>
      </c>
      <c r="BM7" s="28">
        <v>59492.6</v>
      </c>
      <c r="BN7" s="29">
        <v>81161.7</v>
      </c>
      <c r="BO7" s="28">
        <v>24467.4</v>
      </c>
      <c r="BP7" s="28">
        <v>47066.2</v>
      </c>
      <c r="BQ7" s="28">
        <v>65987.199999999997</v>
      </c>
      <c r="BR7" s="28">
        <v>92297.4</v>
      </c>
      <c r="BS7" s="29">
        <v>3.7</v>
      </c>
      <c r="BT7" s="29">
        <v>1.8</v>
      </c>
      <c r="BU7" s="29">
        <v>1.1000000000000001</v>
      </c>
      <c r="BV7" s="29">
        <v>0.8</v>
      </c>
      <c r="BW7" s="29">
        <v>4.5</v>
      </c>
      <c r="BX7" s="29">
        <v>6.7</v>
      </c>
      <c r="BY7" s="29">
        <v>5.0999999999999996</v>
      </c>
      <c r="BZ7" s="29">
        <v>3.6</v>
      </c>
      <c r="CA7" s="29">
        <v>9.3000000000000007</v>
      </c>
      <c r="CB7" s="29">
        <v>4.5</v>
      </c>
      <c r="CC7" s="29">
        <v>6.5</v>
      </c>
      <c r="CD7" s="29">
        <v>11.7</v>
      </c>
      <c r="CE7" s="29">
        <v>11</v>
      </c>
      <c r="CF7" s="29">
        <v>9.4</v>
      </c>
      <c r="CG7" s="29">
        <v>8.8000000000000007</v>
      </c>
      <c r="CH7" s="29">
        <v>3.6</v>
      </c>
      <c r="CI7" s="29">
        <v>18.5</v>
      </c>
      <c r="CJ7" s="29">
        <v>14.6</v>
      </c>
      <c r="CK7" s="29">
        <v>10.199999999999999</v>
      </c>
      <c r="CL7" s="29">
        <v>13.7</v>
      </c>
      <c r="CM7" s="29">
        <v>15.2</v>
      </c>
      <c r="CN7" s="29">
        <v>17.899999999999999</v>
      </c>
      <c r="CO7" s="29">
        <v>16.399999999999999</v>
      </c>
      <c r="CP7" s="29">
        <v>8.1999999999999993</v>
      </c>
      <c r="CQ7" s="29">
        <v>-12.4</v>
      </c>
      <c r="CR7" s="29">
        <v>-10</v>
      </c>
      <c r="CS7" s="29">
        <v>-3.7</v>
      </c>
      <c r="CT7" s="29">
        <v>2</v>
      </c>
      <c r="CU7" s="29">
        <v>-3</v>
      </c>
      <c r="CV7" s="29">
        <v>-0.8</v>
      </c>
      <c r="CW7" s="29">
        <v>-0.5</v>
      </c>
      <c r="CX7" s="29">
        <v>0.7</v>
      </c>
      <c r="CY7" s="29">
        <v>9.6</v>
      </c>
      <c r="CZ7" s="29">
        <v>7.3</v>
      </c>
      <c r="DA7" s="29">
        <v>10.3</v>
      </c>
      <c r="DB7" s="29">
        <v>10.199999999999999</v>
      </c>
      <c r="DC7" s="29">
        <v>2.8</v>
      </c>
      <c r="DD7" s="29">
        <v>8.1</v>
      </c>
      <c r="DE7" s="29">
        <v>8.5</v>
      </c>
      <c r="DF7" s="29">
        <v>9</v>
      </c>
      <c r="DG7" s="29">
        <v>16.2</v>
      </c>
      <c r="DH7" s="29">
        <v>6.6</v>
      </c>
      <c r="DI7" s="29">
        <v>12.7</v>
      </c>
      <c r="DJ7" s="29">
        <v>21.7</v>
      </c>
      <c r="DK7" s="29">
        <v>78.5</v>
      </c>
      <c r="DL7" s="29">
        <v>82.1</v>
      </c>
      <c r="DM7" s="29">
        <v>73.400000000000006</v>
      </c>
      <c r="DN7" s="29">
        <v>60.4</v>
      </c>
      <c r="DO7" s="29">
        <v>17.600000000000001</v>
      </c>
      <c r="DP7" s="29">
        <v>13.8</v>
      </c>
      <c r="DQ7" s="29">
        <v>16.899999999999999</v>
      </c>
      <c r="DR7" s="29">
        <v>18.3</v>
      </c>
      <c r="DS7" s="29">
        <v>12.4</v>
      </c>
      <c r="DT7" s="29">
        <v>17.3</v>
      </c>
      <c r="DU7" s="29">
        <v>12.4</v>
      </c>
      <c r="DV7" s="29">
        <v>10.9</v>
      </c>
      <c r="DW7" s="29">
        <v>5.9</v>
      </c>
      <c r="DX7" s="29">
        <v>5.4</v>
      </c>
      <c r="DY7" s="29">
        <v>4.8</v>
      </c>
      <c r="DZ7" s="29">
        <v>4.5</v>
      </c>
      <c r="EA7" s="29">
        <v>10.1</v>
      </c>
      <c r="EB7" s="29">
        <v>10.199999999999999</v>
      </c>
      <c r="EC7" s="29">
        <v>10.9</v>
      </c>
      <c r="ED7" s="29">
        <v>13.7</v>
      </c>
    </row>
    <row r="8" spans="1:134" s="30" customFormat="1">
      <c r="A8" s="38" t="s">
        <v>7</v>
      </c>
      <c r="B8" s="36">
        <v>1209.5</v>
      </c>
      <c r="C8" s="36">
        <v>124.4</v>
      </c>
      <c r="D8" s="36">
        <v>482.6</v>
      </c>
      <c r="E8" s="36">
        <v>786</v>
      </c>
      <c r="F8" s="36">
        <v>1382.9</v>
      </c>
      <c r="G8" s="36">
        <v>67.400000000000006</v>
      </c>
      <c r="H8" s="36">
        <v>281.2</v>
      </c>
      <c r="I8" s="36">
        <v>475</v>
      </c>
      <c r="J8" s="36">
        <v>686.2</v>
      </c>
      <c r="K8" s="61">
        <v>81</v>
      </c>
      <c r="L8" s="61">
        <v>380.3</v>
      </c>
      <c r="M8" s="61">
        <v>634</v>
      </c>
      <c r="N8" s="61">
        <v>983.1</v>
      </c>
      <c r="O8" s="61">
        <v>106</v>
      </c>
      <c r="P8" s="61">
        <v>515.20000000000005</v>
      </c>
      <c r="Q8" s="61">
        <v>822.2</v>
      </c>
      <c r="R8" s="61">
        <v>1277.0999999999999</v>
      </c>
      <c r="S8" s="61">
        <v>86.7</v>
      </c>
      <c r="T8" s="61">
        <v>490.6</v>
      </c>
      <c r="U8" s="61">
        <v>837.2</v>
      </c>
      <c r="V8" s="61">
        <v>1265.4000000000001</v>
      </c>
      <c r="W8" s="61">
        <v>119.7</v>
      </c>
      <c r="X8" s="61">
        <v>702.1</v>
      </c>
      <c r="Y8" s="61">
        <v>1059.3</v>
      </c>
      <c r="Z8" s="61">
        <v>1548</v>
      </c>
      <c r="AA8" s="61">
        <v>100</v>
      </c>
      <c r="AB8" s="61">
        <v>623.20000000000005</v>
      </c>
      <c r="AC8" s="61">
        <v>960.1</v>
      </c>
      <c r="AD8" s="61">
        <v>1370.3</v>
      </c>
      <c r="AE8" s="61">
        <v>52.6</v>
      </c>
      <c r="AF8" s="61">
        <v>651.1</v>
      </c>
      <c r="AG8" s="61">
        <v>1155.8</v>
      </c>
      <c r="AH8" s="61">
        <v>1639.8</v>
      </c>
      <c r="AI8" s="61">
        <v>50.4</v>
      </c>
      <c r="AJ8" s="61">
        <v>721.8</v>
      </c>
      <c r="AK8" s="61">
        <v>1231.3</v>
      </c>
      <c r="AL8" s="61">
        <v>1825.3</v>
      </c>
      <c r="AM8" s="61">
        <v>52.6</v>
      </c>
      <c r="AN8" s="61">
        <v>665</v>
      </c>
      <c r="AO8" s="61">
        <v>1370.2</v>
      </c>
      <c r="AP8" s="61">
        <v>1987.3</v>
      </c>
      <c r="AQ8" s="61">
        <v>45.5</v>
      </c>
      <c r="AR8" s="61">
        <v>600</v>
      </c>
      <c r="AS8" s="61">
        <v>1098.5999999999999</v>
      </c>
      <c r="AT8" s="61">
        <v>1626.5</v>
      </c>
      <c r="AU8" s="61">
        <v>46</v>
      </c>
      <c r="AV8" s="61">
        <v>208.6</v>
      </c>
      <c r="AW8" s="61">
        <v>939.9</v>
      </c>
      <c r="AX8" s="61">
        <v>1677.1</v>
      </c>
      <c r="AY8" s="61">
        <v>114.2</v>
      </c>
      <c r="AZ8" s="61">
        <v>1533.7</v>
      </c>
      <c r="BA8" s="61">
        <v>2552.1999999999998</v>
      </c>
      <c r="BB8" s="61">
        <v>3329</v>
      </c>
      <c r="BC8" s="61">
        <v>69.3</v>
      </c>
      <c r="BD8" s="61">
        <v>1052.8</v>
      </c>
      <c r="BE8" s="61">
        <v>2323.4</v>
      </c>
      <c r="BF8" s="61">
        <v>3884.9</v>
      </c>
      <c r="BG8" s="61">
        <v>45.3</v>
      </c>
      <c r="BH8" s="61">
        <v>1720.8</v>
      </c>
      <c r="BI8" s="61">
        <v>2792.8</v>
      </c>
      <c r="BJ8" s="61">
        <v>4176.3</v>
      </c>
      <c r="BK8" s="61">
        <v>72.099999999999994</v>
      </c>
      <c r="BL8" s="61">
        <v>2401.8000000000002</v>
      </c>
      <c r="BM8" s="37">
        <v>3600.4</v>
      </c>
      <c r="BN8" s="61">
        <v>5120.5</v>
      </c>
      <c r="BO8" s="61">
        <v>107.2</v>
      </c>
      <c r="BP8" s="61">
        <v>2815.5</v>
      </c>
      <c r="BQ8" s="61">
        <v>4122.8999999999996</v>
      </c>
      <c r="BR8" s="61">
        <v>6593</v>
      </c>
      <c r="BS8" s="61">
        <v>-45.8</v>
      </c>
      <c r="BT8" s="61">
        <v>-41.7</v>
      </c>
      <c r="BU8" s="61">
        <v>-39.6</v>
      </c>
      <c r="BV8" s="61">
        <v>-50.4</v>
      </c>
      <c r="BW8" s="61">
        <v>20.100000000000001</v>
      </c>
      <c r="BX8" s="61">
        <v>35.200000000000003</v>
      </c>
      <c r="BY8" s="61">
        <v>33.5</v>
      </c>
      <c r="BZ8" s="61">
        <v>43.3</v>
      </c>
      <c r="CA8" s="61">
        <v>31</v>
      </c>
      <c r="CB8" s="61">
        <v>35.5</v>
      </c>
      <c r="CC8" s="61">
        <v>29.7</v>
      </c>
      <c r="CD8" s="61">
        <v>29.9</v>
      </c>
      <c r="CE8" s="61">
        <v>-18.2</v>
      </c>
      <c r="CF8" s="61">
        <v>-4.8</v>
      </c>
      <c r="CG8" s="61">
        <v>1.8</v>
      </c>
      <c r="CH8" s="61">
        <v>-0.9</v>
      </c>
      <c r="CI8" s="61">
        <v>38.1</v>
      </c>
      <c r="CJ8" s="61">
        <v>43.1</v>
      </c>
      <c r="CK8" s="61">
        <v>26.5</v>
      </c>
      <c r="CL8" s="61">
        <v>22.3</v>
      </c>
      <c r="CM8" s="61">
        <v>-16.399999999999999</v>
      </c>
      <c r="CN8" s="61">
        <v>-11.2</v>
      </c>
      <c r="CO8" s="61">
        <v>-9.4</v>
      </c>
      <c r="CP8" s="61">
        <v>-11.5</v>
      </c>
      <c r="CQ8" s="61">
        <v>-47.5</v>
      </c>
      <c r="CR8" s="61">
        <v>4.5</v>
      </c>
      <c r="CS8" s="61">
        <v>20.399999999999999</v>
      </c>
      <c r="CT8" s="61">
        <v>19.7</v>
      </c>
      <c r="CU8" s="61">
        <v>-4</v>
      </c>
      <c r="CV8" s="61">
        <v>10.9</v>
      </c>
      <c r="CW8" s="61">
        <v>6.5</v>
      </c>
      <c r="CX8" s="61">
        <v>11.3</v>
      </c>
      <c r="CY8" s="61">
        <v>4.3</v>
      </c>
      <c r="CZ8" s="61">
        <v>-7.9</v>
      </c>
      <c r="DA8" s="61">
        <v>11.3</v>
      </c>
      <c r="DB8" s="61">
        <v>8.9</v>
      </c>
      <c r="DC8" s="61">
        <v>-13.5</v>
      </c>
      <c r="DD8" s="61">
        <v>-9.8000000000000007</v>
      </c>
      <c r="DE8" s="61">
        <v>-19.8</v>
      </c>
      <c r="DF8" s="61">
        <v>-18.2</v>
      </c>
      <c r="DG8" s="61">
        <v>1.2</v>
      </c>
      <c r="DH8" s="61">
        <v>-65.2</v>
      </c>
      <c r="DI8" s="61">
        <v>-14.4</v>
      </c>
      <c r="DJ8" s="61">
        <v>3.1</v>
      </c>
      <c r="DK8" s="61">
        <v>148</v>
      </c>
      <c r="DL8" s="61">
        <v>635.1</v>
      </c>
      <c r="DM8" s="61">
        <v>171.5</v>
      </c>
      <c r="DN8" s="61">
        <v>98.5</v>
      </c>
      <c r="DO8" s="61">
        <v>-39.299999999999997</v>
      </c>
      <c r="DP8" s="61">
        <v>-31.4</v>
      </c>
      <c r="DQ8" s="61">
        <v>-9</v>
      </c>
      <c r="DR8" s="61">
        <v>16.7</v>
      </c>
      <c r="DS8" s="61">
        <v>-34.6</v>
      </c>
      <c r="DT8" s="61">
        <v>63.4</v>
      </c>
      <c r="DU8" s="61">
        <v>20.2</v>
      </c>
      <c r="DV8" s="61">
        <v>7.5</v>
      </c>
      <c r="DW8" s="61">
        <v>59.3</v>
      </c>
      <c r="DX8" s="61">
        <v>39.6</v>
      </c>
      <c r="DY8" s="61">
        <v>28.9</v>
      </c>
      <c r="DZ8" s="61">
        <v>22.6</v>
      </c>
      <c r="EA8" s="61">
        <v>48.6</v>
      </c>
      <c r="EB8" s="61">
        <v>17.2</v>
      </c>
      <c r="EC8" s="61">
        <v>14.5</v>
      </c>
      <c r="ED8" s="61">
        <v>28.8</v>
      </c>
    </row>
    <row r="9" spans="1:134" s="30" customFormat="1">
      <c r="A9" s="38" t="s">
        <v>214</v>
      </c>
      <c r="B9" s="36">
        <v>3335.3</v>
      </c>
      <c r="C9" s="36">
        <v>1233.7</v>
      </c>
      <c r="D9" s="36">
        <v>2339.6</v>
      </c>
      <c r="E9" s="36">
        <v>2628.6</v>
      </c>
      <c r="F9" s="36">
        <v>3174.7</v>
      </c>
      <c r="G9" s="36">
        <v>1175.3</v>
      </c>
      <c r="H9" s="36">
        <v>2390.5</v>
      </c>
      <c r="I9" s="36">
        <v>2748.9</v>
      </c>
      <c r="J9" s="36">
        <v>3334.4</v>
      </c>
      <c r="K9" s="61">
        <v>1343.1</v>
      </c>
      <c r="L9" s="61">
        <v>2692.8</v>
      </c>
      <c r="M9" s="61">
        <v>2993.1</v>
      </c>
      <c r="N9" s="61">
        <v>3532.7</v>
      </c>
      <c r="O9" s="61">
        <v>1593.4</v>
      </c>
      <c r="P9" s="61">
        <v>2918.7</v>
      </c>
      <c r="Q9" s="61">
        <v>3258.3</v>
      </c>
      <c r="R9" s="61">
        <v>4307.8</v>
      </c>
      <c r="S9" s="61">
        <v>1679.9</v>
      </c>
      <c r="T9" s="61">
        <v>3263.1</v>
      </c>
      <c r="U9" s="61">
        <v>3802</v>
      </c>
      <c r="V9" s="61">
        <v>4476.3</v>
      </c>
      <c r="W9" s="61">
        <v>2705.3</v>
      </c>
      <c r="X9" s="61">
        <v>4581.6000000000004</v>
      </c>
      <c r="Y9" s="61">
        <v>5004.3</v>
      </c>
      <c r="Z9" s="61">
        <v>6443.4</v>
      </c>
      <c r="AA9" s="61">
        <v>3143.6</v>
      </c>
      <c r="AB9" s="61">
        <v>5567.5</v>
      </c>
      <c r="AC9" s="61">
        <v>5966.5</v>
      </c>
      <c r="AD9" s="61">
        <v>6552.5</v>
      </c>
      <c r="AE9" s="61">
        <v>1477.1</v>
      </c>
      <c r="AF9" s="61">
        <v>2423.6</v>
      </c>
      <c r="AG9" s="61">
        <v>2726.3</v>
      </c>
      <c r="AH9" s="61">
        <v>3493.1</v>
      </c>
      <c r="AI9" s="61">
        <v>1182.0999999999999</v>
      </c>
      <c r="AJ9" s="61">
        <v>2318.4</v>
      </c>
      <c r="AK9" s="61">
        <v>2555.5</v>
      </c>
      <c r="AL9" s="61">
        <v>2883.2</v>
      </c>
      <c r="AM9" s="61">
        <v>1071.5</v>
      </c>
      <c r="AN9" s="61">
        <v>2121.8000000000002</v>
      </c>
      <c r="AO9" s="61">
        <v>2377</v>
      </c>
      <c r="AP9" s="61">
        <v>2767</v>
      </c>
      <c r="AQ9" s="61">
        <v>1257.5999999999999</v>
      </c>
      <c r="AR9" s="61">
        <v>2466.1</v>
      </c>
      <c r="AS9" s="61">
        <v>2849.4</v>
      </c>
      <c r="AT9" s="61">
        <v>3579.8</v>
      </c>
      <c r="AU9" s="61">
        <v>1721.8</v>
      </c>
      <c r="AV9" s="61">
        <v>3146.9</v>
      </c>
      <c r="AW9" s="61">
        <v>3671.2</v>
      </c>
      <c r="AX9" s="61">
        <v>4694.1000000000004</v>
      </c>
      <c r="AY9" s="61">
        <v>2355.8000000000002</v>
      </c>
      <c r="AZ9" s="61">
        <v>4129.3999999999996</v>
      </c>
      <c r="BA9" s="61">
        <v>4753.3999999999996</v>
      </c>
      <c r="BB9" s="61">
        <v>6069.5</v>
      </c>
      <c r="BC9" s="61">
        <v>2736.4</v>
      </c>
      <c r="BD9" s="61">
        <v>4432.8</v>
      </c>
      <c r="BE9" s="61">
        <v>4868</v>
      </c>
      <c r="BF9" s="61">
        <v>6706.8</v>
      </c>
      <c r="BG9" s="61">
        <v>3528.7</v>
      </c>
      <c r="BH9" s="61">
        <v>6100</v>
      </c>
      <c r="BI9" s="61">
        <v>6492.4</v>
      </c>
      <c r="BJ9" s="61">
        <v>8464</v>
      </c>
      <c r="BK9" s="61">
        <v>3912.6</v>
      </c>
      <c r="BL9" s="61">
        <v>6707.4</v>
      </c>
      <c r="BM9" s="37">
        <v>7303.2</v>
      </c>
      <c r="BN9" s="61">
        <v>9086.5</v>
      </c>
      <c r="BO9" s="61">
        <v>4137.8999999999996</v>
      </c>
      <c r="BP9" s="61">
        <v>7433.1</v>
      </c>
      <c r="BQ9" s="61">
        <v>8831.1</v>
      </c>
      <c r="BR9" s="61">
        <v>11238.5</v>
      </c>
      <c r="BS9" s="61">
        <v>-4.7</v>
      </c>
      <c r="BT9" s="61">
        <v>2.2000000000000002</v>
      </c>
      <c r="BU9" s="61">
        <v>4.5999999999999996</v>
      </c>
      <c r="BV9" s="61">
        <v>5</v>
      </c>
      <c r="BW9" s="61">
        <v>14.3</v>
      </c>
      <c r="BX9" s="61">
        <v>12.6</v>
      </c>
      <c r="BY9" s="61">
        <v>8.9</v>
      </c>
      <c r="BZ9" s="61">
        <v>5.9</v>
      </c>
      <c r="CA9" s="61">
        <v>18.600000000000001</v>
      </c>
      <c r="CB9" s="61">
        <v>8.4</v>
      </c>
      <c r="CC9" s="61">
        <v>8.9</v>
      </c>
      <c r="CD9" s="61">
        <v>21.9</v>
      </c>
      <c r="CE9" s="61">
        <v>5.4</v>
      </c>
      <c r="CF9" s="61">
        <v>11.8</v>
      </c>
      <c r="CG9" s="61">
        <v>16.7</v>
      </c>
      <c r="CH9" s="61">
        <v>3.9</v>
      </c>
      <c r="CI9" s="61">
        <v>61</v>
      </c>
      <c r="CJ9" s="61">
        <v>40.4</v>
      </c>
      <c r="CK9" s="61">
        <v>31.6</v>
      </c>
      <c r="CL9" s="61">
        <v>43.9</v>
      </c>
      <c r="CM9" s="61">
        <v>16.2</v>
      </c>
      <c r="CN9" s="61">
        <v>21.5</v>
      </c>
      <c r="CO9" s="61">
        <v>19.2</v>
      </c>
      <c r="CP9" s="61">
        <v>1.7</v>
      </c>
      <c r="CQ9" s="61">
        <v>-53</v>
      </c>
      <c r="CR9" s="61">
        <v>-56.5</v>
      </c>
      <c r="CS9" s="61">
        <v>-54.3</v>
      </c>
      <c r="CT9" s="61">
        <v>-46.7</v>
      </c>
      <c r="CU9" s="61">
        <v>-20</v>
      </c>
      <c r="CV9" s="61">
        <v>-4.3</v>
      </c>
      <c r="CW9" s="61">
        <v>-6.3</v>
      </c>
      <c r="CX9" s="61">
        <v>-17.5</v>
      </c>
      <c r="CY9" s="61">
        <v>-9.4</v>
      </c>
      <c r="CZ9" s="61">
        <v>-8.5</v>
      </c>
      <c r="DA9" s="61">
        <v>-7</v>
      </c>
      <c r="DB9" s="61">
        <v>-4</v>
      </c>
      <c r="DC9" s="61">
        <v>17.399999999999999</v>
      </c>
      <c r="DD9" s="61">
        <v>16.2</v>
      </c>
      <c r="DE9" s="61">
        <v>19.899999999999999</v>
      </c>
      <c r="DF9" s="61">
        <v>29.4</v>
      </c>
      <c r="DG9" s="61">
        <v>36.9</v>
      </c>
      <c r="DH9" s="61">
        <v>27.6</v>
      </c>
      <c r="DI9" s="61">
        <v>28.8</v>
      </c>
      <c r="DJ9" s="61">
        <v>31.1</v>
      </c>
      <c r="DK9" s="61">
        <v>36.799999999999997</v>
      </c>
      <c r="DL9" s="61">
        <v>31.2</v>
      </c>
      <c r="DM9" s="61">
        <v>29.5</v>
      </c>
      <c r="DN9" s="61">
        <v>29.3</v>
      </c>
      <c r="DO9" s="61">
        <v>16.2</v>
      </c>
      <c r="DP9" s="61">
        <v>7.3</v>
      </c>
      <c r="DQ9" s="61">
        <v>2.4</v>
      </c>
      <c r="DR9" s="61">
        <v>10.5</v>
      </c>
      <c r="DS9" s="61">
        <v>29</v>
      </c>
      <c r="DT9" s="61">
        <v>37.6</v>
      </c>
      <c r="DU9" s="61">
        <v>33.4</v>
      </c>
      <c r="DV9" s="61">
        <v>26.2</v>
      </c>
      <c r="DW9" s="61">
        <v>10.9</v>
      </c>
      <c r="DX9" s="61">
        <v>10</v>
      </c>
      <c r="DY9" s="61">
        <v>12.5</v>
      </c>
      <c r="DZ9" s="61">
        <v>7.4</v>
      </c>
      <c r="EA9" s="61">
        <v>5.8</v>
      </c>
      <c r="EB9" s="61">
        <v>10.8</v>
      </c>
      <c r="EC9" s="61">
        <v>20.9</v>
      </c>
      <c r="ED9" s="61">
        <v>23.7</v>
      </c>
    </row>
    <row r="10" spans="1:134" s="30" customFormat="1">
      <c r="A10" s="38" t="s">
        <v>215</v>
      </c>
      <c r="B10" s="36">
        <v>3934</v>
      </c>
      <c r="C10" s="36">
        <v>1391.3</v>
      </c>
      <c r="D10" s="36">
        <v>2510.6</v>
      </c>
      <c r="E10" s="36">
        <v>3387.8</v>
      </c>
      <c r="F10" s="36">
        <v>4260.8</v>
      </c>
      <c r="G10" s="36">
        <v>1754.6</v>
      </c>
      <c r="H10" s="36">
        <v>2896.8</v>
      </c>
      <c r="I10" s="36">
        <v>3803.2</v>
      </c>
      <c r="J10" s="36">
        <v>4778.8999999999996</v>
      </c>
      <c r="K10" s="61">
        <v>1649.6</v>
      </c>
      <c r="L10" s="61">
        <v>2910.4</v>
      </c>
      <c r="M10" s="61">
        <v>3927.6</v>
      </c>
      <c r="N10" s="61">
        <v>5001.3999999999996</v>
      </c>
      <c r="O10" s="61">
        <v>1940.1</v>
      </c>
      <c r="P10" s="61">
        <v>3230.2</v>
      </c>
      <c r="Q10" s="61">
        <v>4622.8999999999996</v>
      </c>
      <c r="R10" s="61">
        <v>6117.1</v>
      </c>
      <c r="S10" s="61">
        <v>2319.9</v>
      </c>
      <c r="T10" s="61">
        <v>3598.3</v>
      </c>
      <c r="U10" s="61">
        <v>4953.1000000000004</v>
      </c>
      <c r="V10" s="61">
        <v>6146.4</v>
      </c>
      <c r="W10" s="61">
        <v>2271.6999999999998</v>
      </c>
      <c r="X10" s="61">
        <v>3570</v>
      </c>
      <c r="Y10" s="61">
        <v>4929.3</v>
      </c>
      <c r="Z10" s="61">
        <v>6427</v>
      </c>
      <c r="AA10" s="61">
        <v>2540.8000000000002</v>
      </c>
      <c r="AB10" s="61">
        <v>4228.7</v>
      </c>
      <c r="AC10" s="61">
        <v>5648</v>
      </c>
      <c r="AD10" s="61">
        <v>6848.5</v>
      </c>
      <c r="AE10" s="61">
        <v>2941.5</v>
      </c>
      <c r="AF10" s="61">
        <v>5036.3999999999996</v>
      </c>
      <c r="AG10" s="61">
        <v>6593.2</v>
      </c>
      <c r="AH10" s="61">
        <v>8051.8</v>
      </c>
      <c r="AI10" s="61">
        <v>2550.5</v>
      </c>
      <c r="AJ10" s="61">
        <v>4194.8</v>
      </c>
      <c r="AK10" s="61">
        <v>5435.2</v>
      </c>
      <c r="AL10" s="61">
        <v>6977.5</v>
      </c>
      <c r="AM10" s="61">
        <v>3060.2</v>
      </c>
      <c r="AN10" s="61">
        <v>4989.6000000000004</v>
      </c>
      <c r="AO10" s="61">
        <v>6519.9</v>
      </c>
      <c r="AP10" s="61">
        <v>8142.8</v>
      </c>
      <c r="AQ10" s="61">
        <v>2766.3</v>
      </c>
      <c r="AR10" s="61">
        <v>4913.7</v>
      </c>
      <c r="AS10" s="61">
        <v>6724.5</v>
      </c>
      <c r="AT10" s="61">
        <v>8693.9</v>
      </c>
      <c r="AU10" s="61">
        <v>3315.8</v>
      </c>
      <c r="AV10" s="61">
        <v>5746.2</v>
      </c>
      <c r="AW10" s="61">
        <v>8346.2999999999993</v>
      </c>
      <c r="AX10" s="61">
        <v>11274.7</v>
      </c>
      <c r="AY10" s="61">
        <v>5187.8</v>
      </c>
      <c r="AZ10" s="61">
        <v>8801.6</v>
      </c>
      <c r="BA10" s="61">
        <v>12075.1</v>
      </c>
      <c r="BB10" s="61">
        <v>15863.4</v>
      </c>
      <c r="BC10" s="61">
        <v>5234.3999999999996</v>
      </c>
      <c r="BD10" s="61">
        <v>9015.4</v>
      </c>
      <c r="BE10" s="61">
        <v>12893.6</v>
      </c>
      <c r="BF10" s="61">
        <v>16291.8</v>
      </c>
      <c r="BG10" s="61">
        <v>7087</v>
      </c>
      <c r="BH10" s="61">
        <v>12055</v>
      </c>
      <c r="BI10" s="61">
        <v>15756.3</v>
      </c>
      <c r="BJ10" s="61">
        <v>19045.099999999999</v>
      </c>
      <c r="BK10" s="61">
        <v>7729.2</v>
      </c>
      <c r="BL10" s="61">
        <v>13171.6</v>
      </c>
      <c r="BM10" s="37">
        <v>17411.8</v>
      </c>
      <c r="BN10" s="61">
        <v>21742.5</v>
      </c>
      <c r="BO10" s="61">
        <v>9489.6</v>
      </c>
      <c r="BP10" s="61">
        <v>15848.4</v>
      </c>
      <c r="BQ10" s="61">
        <v>21584.799999999999</v>
      </c>
      <c r="BR10" s="61">
        <v>26738.5</v>
      </c>
      <c r="BS10" s="61">
        <v>26.1</v>
      </c>
      <c r="BT10" s="61">
        <v>15.4</v>
      </c>
      <c r="BU10" s="61">
        <v>12.3</v>
      </c>
      <c r="BV10" s="61">
        <v>12.2</v>
      </c>
      <c r="BW10" s="61">
        <v>-6</v>
      </c>
      <c r="BX10" s="61">
        <v>0.5</v>
      </c>
      <c r="BY10" s="61">
        <v>3.3</v>
      </c>
      <c r="BZ10" s="61">
        <v>4.7</v>
      </c>
      <c r="CA10" s="61">
        <v>17.600000000000001</v>
      </c>
      <c r="CB10" s="61">
        <v>11</v>
      </c>
      <c r="CC10" s="61">
        <v>17.7</v>
      </c>
      <c r="CD10" s="61">
        <v>22.3</v>
      </c>
      <c r="CE10" s="61">
        <v>19.600000000000001</v>
      </c>
      <c r="CF10" s="61">
        <v>11.4</v>
      </c>
      <c r="CG10" s="61">
        <v>7.1</v>
      </c>
      <c r="CH10" s="61">
        <v>0.5</v>
      </c>
      <c r="CI10" s="61">
        <v>-2.1</v>
      </c>
      <c r="CJ10" s="61">
        <v>-0.8</v>
      </c>
      <c r="CK10" s="61">
        <v>-0.5</v>
      </c>
      <c r="CL10" s="61">
        <v>4.5999999999999996</v>
      </c>
      <c r="CM10" s="61">
        <v>11.8</v>
      </c>
      <c r="CN10" s="61">
        <v>18.5</v>
      </c>
      <c r="CO10" s="61">
        <v>14.6</v>
      </c>
      <c r="CP10" s="61">
        <v>6.6</v>
      </c>
      <c r="CQ10" s="61">
        <v>15.8</v>
      </c>
      <c r="CR10" s="61">
        <v>19.100000000000001</v>
      </c>
      <c r="CS10" s="61">
        <v>16.7</v>
      </c>
      <c r="CT10" s="61">
        <v>17.600000000000001</v>
      </c>
      <c r="CU10" s="61">
        <v>-13.3</v>
      </c>
      <c r="CV10" s="61">
        <v>-16.7</v>
      </c>
      <c r="CW10" s="61">
        <v>-17.600000000000001</v>
      </c>
      <c r="CX10" s="61">
        <v>-13.3</v>
      </c>
      <c r="CY10" s="61">
        <v>20</v>
      </c>
      <c r="CZ10" s="61">
        <v>18.899999999999999</v>
      </c>
      <c r="DA10" s="61">
        <v>20</v>
      </c>
      <c r="DB10" s="61">
        <v>16.7</v>
      </c>
      <c r="DC10" s="61">
        <v>-9.6</v>
      </c>
      <c r="DD10" s="61">
        <v>-1.5</v>
      </c>
      <c r="DE10" s="61">
        <v>3.1</v>
      </c>
      <c r="DF10" s="61">
        <v>6.8</v>
      </c>
      <c r="DG10" s="61">
        <v>19.899999999999999</v>
      </c>
      <c r="DH10" s="61">
        <v>16.899999999999999</v>
      </c>
      <c r="DI10" s="61">
        <v>24.1</v>
      </c>
      <c r="DJ10" s="61">
        <v>29.7</v>
      </c>
      <c r="DK10" s="61">
        <v>56.5</v>
      </c>
      <c r="DL10" s="61">
        <v>53.2</v>
      </c>
      <c r="DM10" s="61">
        <v>44.7</v>
      </c>
      <c r="DN10" s="61">
        <v>40.700000000000003</v>
      </c>
      <c r="DO10" s="61">
        <v>0.9</v>
      </c>
      <c r="DP10" s="61">
        <v>2.4</v>
      </c>
      <c r="DQ10" s="61">
        <v>6.8</v>
      </c>
      <c r="DR10" s="61">
        <v>2.7</v>
      </c>
      <c r="DS10" s="61">
        <v>35.4</v>
      </c>
      <c r="DT10" s="61">
        <v>33.700000000000003</v>
      </c>
      <c r="DU10" s="61">
        <v>22.2</v>
      </c>
      <c r="DV10" s="61">
        <v>16.899999999999999</v>
      </c>
      <c r="DW10" s="61">
        <v>9.1</v>
      </c>
      <c r="DX10" s="61">
        <v>9.3000000000000007</v>
      </c>
      <c r="DY10" s="61">
        <v>10.5</v>
      </c>
      <c r="DZ10" s="61">
        <v>14.2</v>
      </c>
      <c r="EA10" s="61">
        <v>22.8</v>
      </c>
      <c r="EB10" s="61">
        <v>20.3</v>
      </c>
      <c r="EC10" s="61">
        <v>24</v>
      </c>
      <c r="ED10" s="61">
        <v>23</v>
      </c>
    </row>
    <row r="11" spans="1:134" s="30" customFormat="1">
      <c r="A11" s="38" t="s">
        <v>216</v>
      </c>
      <c r="B11" s="36">
        <v>6815.6</v>
      </c>
      <c r="C11" s="36">
        <v>1709.1</v>
      </c>
      <c r="D11" s="36">
        <v>3671.2</v>
      </c>
      <c r="E11" s="36">
        <v>5406.7</v>
      </c>
      <c r="F11" s="36">
        <v>7724.1</v>
      </c>
      <c r="G11" s="36">
        <v>1627.8</v>
      </c>
      <c r="H11" s="36">
        <v>3595</v>
      </c>
      <c r="I11" s="36">
        <v>5312.5</v>
      </c>
      <c r="J11" s="36">
        <v>7883.1</v>
      </c>
      <c r="K11" s="61">
        <v>1759.6</v>
      </c>
      <c r="L11" s="61">
        <v>3789.5</v>
      </c>
      <c r="M11" s="61">
        <v>5408.7</v>
      </c>
      <c r="N11" s="61">
        <v>7770</v>
      </c>
      <c r="O11" s="61">
        <v>1642</v>
      </c>
      <c r="P11" s="61">
        <v>3550.7</v>
      </c>
      <c r="Q11" s="61">
        <v>5106.7</v>
      </c>
      <c r="R11" s="61">
        <v>7610.2</v>
      </c>
      <c r="S11" s="61">
        <v>1773.7</v>
      </c>
      <c r="T11" s="61">
        <v>3820.5</v>
      </c>
      <c r="U11" s="61">
        <v>5434</v>
      </c>
      <c r="V11" s="61">
        <v>8125.5</v>
      </c>
      <c r="W11" s="61">
        <v>1848.9</v>
      </c>
      <c r="X11" s="61">
        <v>3948.8</v>
      </c>
      <c r="Y11" s="61">
        <v>5561.8</v>
      </c>
      <c r="Z11" s="61">
        <v>8343.4</v>
      </c>
      <c r="AA11" s="61">
        <v>2216.5</v>
      </c>
      <c r="AB11" s="61">
        <v>4669.3999999999996</v>
      </c>
      <c r="AC11" s="61">
        <v>6700.9</v>
      </c>
      <c r="AD11" s="61">
        <v>9851</v>
      </c>
      <c r="AE11" s="61">
        <v>2539.1</v>
      </c>
      <c r="AF11" s="61">
        <v>5468.6</v>
      </c>
      <c r="AG11" s="61">
        <v>8077.8</v>
      </c>
      <c r="AH11" s="61">
        <v>11930.1</v>
      </c>
      <c r="AI11" s="61">
        <v>3014.8</v>
      </c>
      <c r="AJ11" s="61">
        <v>6236.5</v>
      </c>
      <c r="AK11" s="61">
        <v>9233.2999999999993</v>
      </c>
      <c r="AL11" s="61">
        <v>13594.7</v>
      </c>
      <c r="AM11" s="61">
        <v>3265.1</v>
      </c>
      <c r="AN11" s="61">
        <v>6680.4</v>
      </c>
      <c r="AO11" s="61">
        <v>10095.6</v>
      </c>
      <c r="AP11" s="61">
        <v>14953.7</v>
      </c>
      <c r="AQ11" s="61">
        <v>3584.9</v>
      </c>
      <c r="AR11" s="61">
        <v>7654.9</v>
      </c>
      <c r="AS11" s="61">
        <v>11418.6</v>
      </c>
      <c r="AT11" s="61">
        <v>16459.400000000001</v>
      </c>
      <c r="AU11" s="61">
        <v>3813.2</v>
      </c>
      <c r="AV11" s="61">
        <v>7561.5</v>
      </c>
      <c r="AW11" s="61">
        <v>11949.8</v>
      </c>
      <c r="AX11" s="61">
        <v>19304.900000000001</v>
      </c>
      <c r="AY11" s="61">
        <v>8218.6</v>
      </c>
      <c r="AZ11" s="61">
        <v>15875</v>
      </c>
      <c r="BA11" s="61">
        <v>23817.5</v>
      </c>
      <c r="BB11" s="61">
        <v>33995.9</v>
      </c>
      <c r="BC11" s="61">
        <v>10626.4</v>
      </c>
      <c r="BD11" s="61">
        <v>20035.099999999999</v>
      </c>
      <c r="BE11" s="61">
        <v>30421.200000000001</v>
      </c>
      <c r="BF11" s="61">
        <v>43208.800000000003</v>
      </c>
      <c r="BG11" s="61">
        <v>10312.700000000001</v>
      </c>
      <c r="BH11" s="61">
        <v>20644.400000000001</v>
      </c>
      <c r="BI11" s="61">
        <v>31713.5</v>
      </c>
      <c r="BJ11" s="61">
        <v>46017.3</v>
      </c>
      <c r="BK11" s="61">
        <v>10500.9</v>
      </c>
      <c r="BL11" s="61">
        <v>20423.7</v>
      </c>
      <c r="BM11" s="37">
        <v>31177.200000000001</v>
      </c>
      <c r="BN11" s="61">
        <v>45212.1</v>
      </c>
      <c r="BO11" s="61">
        <v>10732.7</v>
      </c>
      <c r="BP11" s="61">
        <v>20969.099999999999</v>
      </c>
      <c r="BQ11" s="61">
        <v>31448.400000000001</v>
      </c>
      <c r="BR11" s="61">
        <v>47727.5</v>
      </c>
      <c r="BS11" s="61">
        <v>-4.8</v>
      </c>
      <c r="BT11" s="61">
        <v>-2.1</v>
      </c>
      <c r="BU11" s="61">
        <v>-1.7</v>
      </c>
      <c r="BV11" s="61">
        <v>2.1</v>
      </c>
      <c r="BW11" s="61">
        <v>8.1</v>
      </c>
      <c r="BX11" s="61">
        <v>5.4</v>
      </c>
      <c r="BY11" s="61">
        <v>1.8</v>
      </c>
      <c r="BZ11" s="61">
        <v>-1.4</v>
      </c>
      <c r="CA11" s="61">
        <v>-6.7</v>
      </c>
      <c r="CB11" s="61">
        <v>-6.3</v>
      </c>
      <c r="CC11" s="61">
        <v>-5.6</v>
      </c>
      <c r="CD11" s="61">
        <v>-2.1</v>
      </c>
      <c r="CE11" s="61">
        <v>8</v>
      </c>
      <c r="CF11" s="61">
        <v>7.6</v>
      </c>
      <c r="CG11" s="61">
        <v>6.4</v>
      </c>
      <c r="CH11" s="61">
        <v>6.8</v>
      </c>
      <c r="CI11" s="61">
        <v>4.2</v>
      </c>
      <c r="CJ11" s="61">
        <v>3.4</v>
      </c>
      <c r="CK11" s="61">
        <v>2.4</v>
      </c>
      <c r="CL11" s="61">
        <v>2.7</v>
      </c>
      <c r="CM11" s="61">
        <v>19.899999999999999</v>
      </c>
      <c r="CN11" s="61">
        <v>18.2</v>
      </c>
      <c r="CO11" s="61">
        <v>20.5</v>
      </c>
      <c r="CP11" s="61">
        <v>18.100000000000001</v>
      </c>
      <c r="CQ11" s="61">
        <v>14.6</v>
      </c>
      <c r="CR11" s="61">
        <v>17.100000000000001</v>
      </c>
      <c r="CS11" s="61">
        <v>20.5</v>
      </c>
      <c r="CT11" s="61">
        <v>21.1</v>
      </c>
      <c r="CU11" s="61">
        <v>18.7</v>
      </c>
      <c r="CV11" s="61">
        <v>14</v>
      </c>
      <c r="CW11" s="61">
        <v>14.3</v>
      </c>
      <c r="CX11" s="61">
        <v>14</v>
      </c>
      <c r="CY11" s="61">
        <v>8.3000000000000007</v>
      </c>
      <c r="CZ11" s="61">
        <v>7.1</v>
      </c>
      <c r="DA11" s="61">
        <v>9.3000000000000007</v>
      </c>
      <c r="DB11" s="61">
        <v>10</v>
      </c>
      <c r="DC11" s="61">
        <v>9.8000000000000007</v>
      </c>
      <c r="DD11" s="61">
        <v>14.6</v>
      </c>
      <c r="DE11" s="61">
        <v>13.1</v>
      </c>
      <c r="DF11" s="61">
        <v>10.1</v>
      </c>
      <c r="DG11" s="61">
        <v>6.4</v>
      </c>
      <c r="DH11" s="61">
        <v>-1.2</v>
      </c>
      <c r="DI11" s="61">
        <v>4.7</v>
      </c>
      <c r="DJ11" s="61">
        <v>17.3</v>
      </c>
      <c r="DK11" s="61">
        <v>115.5</v>
      </c>
      <c r="DL11" s="61">
        <v>109.9</v>
      </c>
      <c r="DM11" s="61">
        <v>99.3</v>
      </c>
      <c r="DN11" s="61">
        <v>76.099999999999994</v>
      </c>
      <c r="DO11" s="61">
        <v>29.3</v>
      </c>
      <c r="DP11" s="61">
        <v>26.2</v>
      </c>
      <c r="DQ11" s="61">
        <v>27.7</v>
      </c>
      <c r="DR11" s="61">
        <v>27.1</v>
      </c>
      <c r="DS11" s="61">
        <v>-3</v>
      </c>
      <c r="DT11" s="61">
        <v>3</v>
      </c>
      <c r="DU11" s="61">
        <v>4.2</v>
      </c>
      <c r="DV11" s="61">
        <v>6.5</v>
      </c>
      <c r="DW11" s="61">
        <v>1.8</v>
      </c>
      <c r="DX11" s="61">
        <v>-1.1000000000000001</v>
      </c>
      <c r="DY11" s="61">
        <v>-1.7</v>
      </c>
      <c r="DZ11" s="61">
        <v>-1.7</v>
      </c>
      <c r="EA11" s="61">
        <v>2.2000000000000002</v>
      </c>
      <c r="EB11" s="61">
        <v>2.7</v>
      </c>
      <c r="EC11" s="61">
        <v>0.9</v>
      </c>
      <c r="ED11" s="61">
        <v>5.6</v>
      </c>
    </row>
    <row r="12" spans="1:134" s="35" customFormat="1" ht="13.5" customHeight="1">
      <c r="A12" s="60" t="s">
        <v>217</v>
      </c>
      <c r="B12" s="32">
        <v>40130.1</v>
      </c>
      <c r="C12" s="32">
        <v>10528.1</v>
      </c>
      <c r="D12" s="32">
        <v>21353.3</v>
      </c>
      <c r="E12" s="32">
        <v>32185.8</v>
      </c>
      <c r="F12" s="32">
        <v>44904.9</v>
      </c>
      <c r="G12" s="32">
        <v>11575.7</v>
      </c>
      <c r="H12" s="32">
        <v>24094.400000000001</v>
      </c>
      <c r="I12" s="32">
        <v>36022.9</v>
      </c>
      <c r="J12" s="32">
        <v>50257</v>
      </c>
      <c r="K12" s="32">
        <v>14154.7</v>
      </c>
      <c r="L12" s="32">
        <v>28356.3</v>
      </c>
      <c r="M12" s="32">
        <v>41957.2</v>
      </c>
      <c r="N12" s="32">
        <v>57764.7</v>
      </c>
      <c r="O12" s="32">
        <v>15533.2</v>
      </c>
      <c r="P12" s="32">
        <v>31252.5</v>
      </c>
      <c r="Q12" s="32">
        <v>46595.7</v>
      </c>
      <c r="R12" s="32">
        <v>65229.7</v>
      </c>
      <c r="S12" s="32">
        <v>17981.3</v>
      </c>
      <c r="T12" s="32">
        <v>36336.5</v>
      </c>
      <c r="U12" s="32">
        <v>54222.6</v>
      </c>
      <c r="V12" s="32">
        <v>75734.7</v>
      </c>
      <c r="W12" s="32">
        <v>19898.099999999999</v>
      </c>
      <c r="X12" s="32">
        <v>41138.6</v>
      </c>
      <c r="Y12" s="32">
        <v>60914.1</v>
      </c>
      <c r="Z12" s="32">
        <v>85343.5</v>
      </c>
      <c r="AA12" s="32">
        <v>23562.400000000001</v>
      </c>
      <c r="AB12" s="32">
        <v>47910.400000000001</v>
      </c>
      <c r="AC12" s="32">
        <v>71093.2</v>
      </c>
      <c r="AD12" s="32">
        <v>97499.1</v>
      </c>
      <c r="AE12" s="32">
        <v>24918.799999999999</v>
      </c>
      <c r="AF12" s="32">
        <v>50755.6</v>
      </c>
      <c r="AG12" s="32">
        <v>77725.2</v>
      </c>
      <c r="AH12" s="32">
        <v>108356.7</v>
      </c>
      <c r="AI12" s="32">
        <v>28943</v>
      </c>
      <c r="AJ12" s="32">
        <v>57682.2</v>
      </c>
      <c r="AK12" s="32">
        <v>86061</v>
      </c>
      <c r="AL12" s="32">
        <v>116839.3</v>
      </c>
      <c r="AM12" s="32">
        <v>28694</v>
      </c>
      <c r="AN12" s="32">
        <v>57710.8</v>
      </c>
      <c r="AO12" s="32">
        <v>86146.7</v>
      </c>
      <c r="AP12" s="32">
        <v>117227.7</v>
      </c>
      <c r="AQ12" s="32">
        <v>32767.8</v>
      </c>
      <c r="AR12" s="32">
        <v>66040.7</v>
      </c>
      <c r="AS12" s="32">
        <v>100409.5</v>
      </c>
      <c r="AT12" s="32">
        <v>136107.79999999999</v>
      </c>
      <c r="AU12" s="32">
        <v>37371</v>
      </c>
      <c r="AV12" s="32">
        <v>76611.3</v>
      </c>
      <c r="AW12" s="32">
        <v>124208.4</v>
      </c>
      <c r="AX12" s="32">
        <v>177389.3</v>
      </c>
      <c r="AY12" s="32">
        <v>63078.400000000001</v>
      </c>
      <c r="AZ12" s="32">
        <v>126847.7</v>
      </c>
      <c r="BA12" s="32">
        <v>192698.7</v>
      </c>
      <c r="BB12" s="32">
        <v>256938.2</v>
      </c>
      <c r="BC12" s="32">
        <v>64211.7</v>
      </c>
      <c r="BD12" s="32">
        <v>128075.5</v>
      </c>
      <c r="BE12" s="32">
        <v>197373.4</v>
      </c>
      <c r="BF12" s="32">
        <v>277900.90000000002</v>
      </c>
      <c r="BG12" s="32">
        <v>74279.100000000006</v>
      </c>
      <c r="BH12" s="32">
        <v>152703.20000000001</v>
      </c>
      <c r="BI12" s="32">
        <v>235445.8</v>
      </c>
      <c r="BJ12" s="32">
        <v>326061.40000000002</v>
      </c>
      <c r="BK12" s="32">
        <v>87280.1</v>
      </c>
      <c r="BL12" s="32">
        <v>169502.2</v>
      </c>
      <c r="BM12" s="32">
        <v>255582.1</v>
      </c>
      <c r="BN12" s="34">
        <v>359620.5</v>
      </c>
      <c r="BO12" s="32">
        <v>107014.3</v>
      </c>
      <c r="BP12" s="32">
        <v>218191.2</v>
      </c>
      <c r="BQ12" s="32">
        <v>325958.2</v>
      </c>
      <c r="BR12" s="32">
        <v>436897.4</v>
      </c>
      <c r="BS12" s="34">
        <v>10</v>
      </c>
      <c r="BT12" s="34">
        <v>12.8</v>
      </c>
      <c r="BU12" s="34">
        <v>11.9</v>
      </c>
      <c r="BV12" s="34">
        <v>11.9</v>
      </c>
      <c r="BW12" s="34">
        <v>22.3</v>
      </c>
      <c r="BX12" s="34">
        <v>17.7</v>
      </c>
      <c r="BY12" s="34">
        <v>16.5</v>
      </c>
      <c r="BZ12" s="34">
        <v>14.9</v>
      </c>
      <c r="CA12" s="34">
        <v>9.6999999999999993</v>
      </c>
      <c r="CB12" s="34">
        <v>10.199999999999999</v>
      </c>
      <c r="CC12" s="34">
        <v>11.1</v>
      </c>
      <c r="CD12" s="34">
        <v>12.9</v>
      </c>
      <c r="CE12" s="34">
        <v>15.8</v>
      </c>
      <c r="CF12" s="34">
        <v>16.3</v>
      </c>
      <c r="CG12" s="34">
        <v>16.399999999999999</v>
      </c>
      <c r="CH12" s="34">
        <v>16.100000000000001</v>
      </c>
      <c r="CI12" s="34">
        <v>10.7</v>
      </c>
      <c r="CJ12" s="34">
        <v>13.2</v>
      </c>
      <c r="CK12" s="34">
        <v>12.3</v>
      </c>
      <c r="CL12" s="34">
        <v>12.7</v>
      </c>
      <c r="CM12" s="34">
        <v>18.399999999999999</v>
      </c>
      <c r="CN12" s="34">
        <v>16.5</v>
      </c>
      <c r="CO12" s="34">
        <v>16.7</v>
      </c>
      <c r="CP12" s="34">
        <v>14.2</v>
      </c>
      <c r="CQ12" s="34">
        <v>5.8</v>
      </c>
      <c r="CR12" s="34">
        <v>5.9</v>
      </c>
      <c r="CS12" s="34">
        <v>9.3000000000000007</v>
      </c>
      <c r="CT12" s="34">
        <v>11.1</v>
      </c>
      <c r="CU12" s="34">
        <v>16.100000000000001</v>
      </c>
      <c r="CV12" s="34">
        <v>13.6</v>
      </c>
      <c r="CW12" s="34">
        <v>10.7</v>
      </c>
      <c r="CX12" s="34">
        <v>7.8</v>
      </c>
      <c r="CY12" s="34">
        <v>-0.9</v>
      </c>
      <c r="CZ12" s="34">
        <v>0</v>
      </c>
      <c r="DA12" s="34">
        <v>0.1</v>
      </c>
      <c r="DB12" s="34">
        <v>0.3</v>
      </c>
      <c r="DC12" s="34">
        <v>14.2</v>
      </c>
      <c r="DD12" s="34">
        <v>14.4</v>
      </c>
      <c r="DE12" s="34">
        <v>16.600000000000001</v>
      </c>
      <c r="DF12" s="34">
        <v>16.100000000000001</v>
      </c>
      <c r="DG12" s="34">
        <v>14</v>
      </c>
      <c r="DH12" s="34">
        <v>16</v>
      </c>
      <c r="DI12" s="34">
        <v>23.7</v>
      </c>
      <c r="DJ12" s="34">
        <v>30.3</v>
      </c>
      <c r="DK12" s="34">
        <v>68.8</v>
      </c>
      <c r="DL12" s="34">
        <v>65.599999999999994</v>
      </c>
      <c r="DM12" s="34">
        <v>55.1</v>
      </c>
      <c r="DN12" s="34">
        <v>44.8</v>
      </c>
      <c r="DO12" s="34">
        <v>1.8</v>
      </c>
      <c r="DP12" s="34">
        <v>1</v>
      </c>
      <c r="DQ12" s="34">
        <v>2.4</v>
      </c>
      <c r="DR12" s="34">
        <v>8.1999999999999993</v>
      </c>
      <c r="DS12" s="34">
        <v>15.7</v>
      </c>
      <c r="DT12" s="34">
        <v>19.2</v>
      </c>
      <c r="DU12" s="34">
        <v>19.3</v>
      </c>
      <c r="DV12" s="34">
        <v>17.3</v>
      </c>
      <c r="DW12" s="34">
        <v>17.5</v>
      </c>
      <c r="DX12" s="34">
        <v>11</v>
      </c>
      <c r="DY12" s="34">
        <v>8.6</v>
      </c>
      <c r="DZ12" s="34">
        <v>10.3</v>
      </c>
      <c r="EA12" s="34">
        <v>22.6</v>
      </c>
      <c r="EB12" s="34">
        <v>28.7</v>
      </c>
      <c r="EC12" s="34">
        <v>27.5</v>
      </c>
      <c r="ED12" s="34">
        <v>21.5</v>
      </c>
    </row>
    <row r="13" spans="1:134" s="35" customFormat="1">
      <c r="A13" s="31" t="s">
        <v>187</v>
      </c>
      <c r="B13" s="32">
        <v>1781.7</v>
      </c>
      <c r="C13" s="32">
        <v>270.60000000000002</v>
      </c>
      <c r="D13" s="32">
        <v>717.1</v>
      </c>
      <c r="E13" s="32">
        <v>1134.3</v>
      </c>
      <c r="F13" s="32">
        <v>1519.3</v>
      </c>
      <c r="G13" s="32">
        <v>146.1</v>
      </c>
      <c r="H13" s="32">
        <v>534.6</v>
      </c>
      <c r="I13" s="32">
        <v>918.9</v>
      </c>
      <c r="J13" s="32">
        <v>1204.2</v>
      </c>
      <c r="K13" s="34">
        <v>386.1</v>
      </c>
      <c r="L13" s="34">
        <v>818.5</v>
      </c>
      <c r="M13" s="34">
        <v>1314.5</v>
      </c>
      <c r="N13" s="34">
        <v>1764.7</v>
      </c>
      <c r="O13" s="34">
        <v>516.79999999999995</v>
      </c>
      <c r="P13" s="34">
        <v>1050.5999999999999</v>
      </c>
      <c r="Q13" s="34">
        <v>1673.6</v>
      </c>
      <c r="R13" s="34">
        <v>2247</v>
      </c>
      <c r="S13" s="34">
        <v>451.6</v>
      </c>
      <c r="T13" s="34">
        <v>895.1</v>
      </c>
      <c r="U13" s="34">
        <v>1292.7</v>
      </c>
      <c r="V13" s="34">
        <v>1714.8</v>
      </c>
      <c r="W13" s="34">
        <v>560.1</v>
      </c>
      <c r="X13" s="34">
        <v>1207</v>
      </c>
      <c r="Y13" s="34">
        <v>1752.9</v>
      </c>
      <c r="Z13" s="34">
        <v>2344.1999999999998</v>
      </c>
      <c r="AA13" s="34">
        <v>557.6</v>
      </c>
      <c r="AB13" s="34">
        <v>1101.8</v>
      </c>
      <c r="AC13" s="34">
        <v>1581.5</v>
      </c>
      <c r="AD13" s="34">
        <v>1896.6</v>
      </c>
      <c r="AE13" s="34">
        <v>196.2</v>
      </c>
      <c r="AF13" s="34">
        <v>570.70000000000005</v>
      </c>
      <c r="AG13" s="34">
        <v>899.4</v>
      </c>
      <c r="AH13" s="34">
        <v>1309.7</v>
      </c>
      <c r="AI13" s="34">
        <v>429.1</v>
      </c>
      <c r="AJ13" s="34">
        <v>901.4</v>
      </c>
      <c r="AK13" s="34">
        <v>1284.9000000000001</v>
      </c>
      <c r="AL13" s="34">
        <v>1676.1</v>
      </c>
      <c r="AM13" s="34">
        <v>351.8</v>
      </c>
      <c r="AN13" s="34">
        <v>656.5</v>
      </c>
      <c r="AO13" s="34">
        <v>940.9</v>
      </c>
      <c r="AP13" s="34">
        <v>1055.8</v>
      </c>
      <c r="AQ13" s="34">
        <v>97.9</v>
      </c>
      <c r="AR13" s="34">
        <v>345.4</v>
      </c>
      <c r="AS13" s="34">
        <v>581.5</v>
      </c>
      <c r="AT13" s="34">
        <v>838.3</v>
      </c>
      <c r="AU13" s="34">
        <v>407.7</v>
      </c>
      <c r="AV13" s="34">
        <v>872.9</v>
      </c>
      <c r="AW13" s="34">
        <v>1518.3</v>
      </c>
      <c r="AX13" s="34">
        <v>2251.1</v>
      </c>
      <c r="AY13" s="34">
        <v>1513.8</v>
      </c>
      <c r="AZ13" s="34">
        <v>2429.1999999999998</v>
      </c>
      <c r="BA13" s="34">
        <v>3353.4</v>
      </c>
      <c r="BB13" s="34">
        <v>4083.5</v>
      </c>
      <c r="BC13" s="34">
        <v>743</v>
      </c>
      <c r="BD13" s="34">
        <v>1706.2</v>
      </c>
      <c r="BE13" s="34">
        <v>2673.8</v>
      </c>
      <c r="BF13" s="34">
        <v>3642.5</v>
      </c>
      <c r="BG13" s="34">
        <v>1026.2</v>
      </c>
      <c r="BH13" s="34">
        <v>2255.8000000000002</v>
      </c>
      <c r="BI13" s="34">
        <v>3916.2</v>
      </c>
      <c r="BJ13" s="34">
        <v>5955.4</v>
      </c>
      <c r="BK13" s="34">
        <v>2255.9</v>
      </c>
      <c r="BL13" s="34">
        <v>5159.2</v>
      </c>
      <c r="BM13" s="34">
        <v>7385.7</v>
      </c>
      <c r="BN13" s="34">
        <v>9284.2000000000007</v>
      </c>
      <c r="BO13" s="34">
        <v>1864</v>
      </c>
      <c r="BP13" s="34">
        <v>3826</v>
      </c>
      <c r="BQ13" s="34">
        <v>4982.3999999999996</v>
      </c>
      <c r="BR13" s="34">
        <v>5415.1</v>
      </c>
      <c r="BS13" s="34">
        <v>-46</v>
      </c>
      <c r="BT13" s="34">
        <v>-25.4</v>
      </c>
      <c r="BU13" s="34">
        <v>-19</v>
      </c>
      <c r="BV13" s="34">
        <v>-20.7</v>
      </c>
      <c r="BW13" s="34">
        <v>164.3</v>
      </c>
      <c r="BX13" s="34">
        <v>53.1</v>
      </c>
      <c r="BY13" s="34">
        <v>43</v>
      </c>
      <c r="BZ13" s="34">
        <v>46.5</v>
      </c>
      <c r="CA13" s="34">
        <v>33.9</v>
      </c>
      <c r="CB13" s="34">
        <v>28.4</v>
      </c>
      <c r="CC13" s="34">
        <v>27.3</v>
      </c>
      <c r="CD13" s="34">
        <v>27.3</v>
      </c>
      <c r="CE13" s="34">
        <v>-12.6</v>
      </c>
      <c r="CF13" s="34">
        <v>-14.8</v>
      </c>
      <c r="CG13" s="34">
        <v>-22.8</v>
      </c>
      <c r="CH13" s="34">
        <v>-23.7</v>
      </c>
      <c r="CI13" s="34">
        <v>24</v>
      </c>
      <c r="CJ13" s="34">
        <v>34.799999999999997</v>
      </c>
      <c r="CK13" s="34">
        <v>35.6</v>
      </c>
      <c r="CL13" s="34">
        <v>36.700000000000003</v>
      </c>
      <c r="CM13" s="34">
        <v>-0.4</v>
      </c>
      <c r="CN13" s="34">
        <v>-8.6999999999999993</v>
      </c>
      <c r="CO13" s="34">
        <v>-9.8000000000000007</v>
      </c>
      <c r="CP13" s="34">
        <v>-19.100000000000001</v>
      </c>
      <c r="CQ13" s="34">
        <v>-64.8</v>
      </c>
      <c r="CR13" s="34">
        <v>-48.2</v>
      </c>
      <c r="CS13" s="34">
        <v>-43.1</v>
      </c>
      <c r="CT13" s="34">
        <v>-30.9</v>
      </c>
      <c r="CU13" s="34">
        <v>118.7</v>
      </c>
      <c r="CV13" s="34">
        <v>57.9</v>
      </c>
      <c r="CW13" s="34">
        <v>42.9</v>
      </c>
      <c r="CX13" s="34">
        <v>28</v>
      </c>
      <c r="CY13" s="34">
        <v>-18</v>
      </c>
      <c r="CZ13" s="34">
        <v>-27.2</v>
      </c>
      <c r="DA13" s="34">
        <v>-26.8</v>
      </c>
      <c r="DB13" s="34">
        <v>-37</v>
      </c>
      <c r="DC13" s="34">
        <v>-72.2</v>
      </c>
      <c r="DD13" s="34">
        <v>-47.4</v>
      </c>
      <c r="DE13" s="34">
        <v>-38.200000000000003</v>
      </c>
      <c r="DF13" s="34">
        <v>-20.6</v>
      </c>
      <c r="DG13" s="34">
        <v>316.7</v>
      </c>
      <c r="DH13" s="34">
        <v>152.69999999999999</v>
      </c>
      <c r="DI13" s="34">
        <v>161.1</v>
      </c>
      <c r="DJ13" s="34">
        <v>168.5</v>
      </c>
      <c r="DK13" s="34">
        <v>271.3</v>
      </c>
      <c r="DL13" s="34">
        <v>178.3</v>
      </c>
      <c r="DM13" s="34">
        <v>120.9</v>
      </c>
      <c r="DN13" s="34">
        <v>81.400000000000006</v>
      </c>
      <c r="DO13" s="34">
        <v>-50.9</v>
      </c>
      <c r="DP13" s="34">
        <v>-29.8</v>
      </c>
      <c r="DQ13" s="34">
        <v>-20.3</v>
      </c>
      <c r="DR13" s="34">
        <v>-10.8</v>
      </c>
      <c r="DS13" s="34">
        <v>38.1</v>
      </c>
      <c r="DT13" s="34">
        <v>32.200000000000003</v>
      </c>
      <c r="DU13" s="34">
        <v>46.5</v>
      </c>
      <c r="DV13" s="34">
        <v>63.5</v>
      </c>
      <c r="DW13" s="34">
        <v>119.8</v>
      </c>
      <c r="DX13" s="34">
        <v>128.69999999999999</v>
      </c>
      <c r="DY13" s="34">
        <v>88.6</v>
      </c>
      <c r="DZ13" s="34">
        <v>55.9</v>
      </c>
      <c r="EA13" s="34">
        <v>-17.399999999999999</v>
      </c>
      <c r="EB13" s="34">
        <v>-25.8</v>
      </c>
      <c r="EC13" s="34">
        <v>-32.5</v>
      </c>
      <c r="ED13" s="34">
        <v>-41.7</v>
      </c>
    </row>
    <row r="14" spans="1:134" s="35" customFormat="1">
      <c r="A14" s="31" t="s">
        <v>218</v>
      </c>
      <c r="B14" s="34">
        <v>26938.9</v>
      </c>
      <c r="C14" s="34">
        <v>7273.4</v>
      </c>
      <c r="D14" s="34">
        <v>14469.9</v>
      </c>
      <c r="E14" s="34">
        <v>21357.3</v>
      </c>
      <c r="F14" s="34">
        <v>30125.9</v>
      </c>
      <c r="G14" s="34">
        <v>7852.7</v>
      </c>
      <c r="H14" s="34">
        <v>15801.7</v>
      </c>
      <c r="I14" s="34">
        <v>23532</v>
      </c>
      <c r="J14" s="34">
        <v>32627.9</v>
      </c>
      <c r="K14" s="34">
        <v>9149.2000000000007</v>
      </c>
      <c r="L14" s="34">
        <v>18374.599999999999</v>
      </c>
      <c r="M14" s="34">
        <v>26769.7</v>
      </c>
      <c r="N14" s="34">
        <v>36876.699999999997</v>
      </c>
      <c r="O14" s="34">
        <v>9971.1</v>
      </c>
      <c r="P14" s="34">
        <v>19938.599999999999</v>
      </c>
      <c r="Q14" s="34">
        <v>28907.9</v>
      </c>
      <c r="R14" s="34">
        <v>40560.6</v>
      </c>
      <c r="S14" s="34">
        <v>11746.4</v>
      </c>
      <c r="T14" s="34">
        <v>23805.200000000001</v>
      </c>
      <c r="U14" s="34">
        <v>34789.699999999997</v>
      </c>
      <c r="V14" s="34">
        <v>48746.2</v>
      </c>
      <c r="W14" s="34">
        <v>13421.9</v>
      </c>
      <c r="X14" s="34">
        <v>27044</v>
      </c>
      <c r="Y14" s="34">
        <v>39229.5</v>
      </c>
      <c r="Z14" s="34">
        <v>55277.7</v>
      </c>
      <c r="AA14" s="34">
        <v>15510.1</v>
      </c>
      <c r="AB14" s="34">
        <v>30769</v>
      </c>
      <c r="AC14" s="34">
        <v>44279.9</v>
      </c>
      <c r="AD14" s="34">
        <v>60361.8</v>
      </c>
      <c r="AE14" s="34">
        <v>15777</v>
      </c>
      <c r="AF14" s="34">
        <v>31551.5</v>
      </c>
      <c r="AG14" s="34">
        <v>47305.9</v>
      </c>
      <c r="AH14" s="34">
        <v>66885.3</v>
      </c>
      <c r="AI14" s="34">
        <v>18004.900000000001</v>
      </c>
      <c r="AJ14" s="34">
        <v>35553</v>
      </c>
      <c r="AK14" s="34">
        <v>52114.1</v>
      </c>
      <c r="AL14" s="34">
        <v>71192.600000000006</v>
      </c>
      <c r="AM14" s="34">
        <v>17564.8</v>
      </c>
      <c r="AN14" s="34">
        <v>35059.4</v>
      </c>
      <c r="AO14" s="34">
        <v>52219.7</v>
      </c>
      <c r="AP14" s="34">
        <v>72050.5</v>
      </c>
      <c r="AQ14" s="34">
        <v>19738.099999999999</v>
      </c>
      <c r="AR14" s="34">
        <v>39758.1</v>
      </c>
      <c r="AS14" s="34">
        <v>60019</v>
      </c>
      <c r="AT14" s="34">
        <v>81668.100000000006</v>
      </c>
      <c r="AU14" s="34">
        <v>21784.9</v>
      </c>
      <c r="AV14" s="34">
        <v>44064.2</v>
      </c>
      <c r="AW14" s="34">
        <v>70057.2</v>
      </c>
      <c r="AX14" s="34">
        <v>100396.9</v>
      </c>
      <c r="AY14" s="34">
        <v>34073.1</v>
      </c>
      <c r="AZ14" s="34">
        <v>68686.2</v>
      </c>
      <c r="BA14" s="34">
        <v>106183.9</v>
      </c>
      <c r="BB14" s="34">
        <v>145152</v>
      </c>
      <c r="BC14" s="34">
        <v>39728.800000000003</v>
      </c>
      <c r="BD14" s="34">
        <v>78096.5</v>
      </c>
      <c r="BE14" s="34">
        <v>119507.5</v>
      </c>
      <c r="BF14" s="34">
        <v>165635.6</v>
      </c>
      <c r="BG14" s="34">
        <v>43120.4</v>
      </c>
      <c r="BH14" s="34">
        <v>88618.9</v>
      </c>
      <c r="BI14" s="34">
        <v>136402.79999999999</v>
      </c>
      <c r="BJ14" s="34">
        <v>189814.5</v>
      </c>
      <c r="BK14" s="34">
        <v>52648.6</v>
      </c>
      <c r="BL14" s="34">
        <v>101676</v>
      </c>
      <c r="BM14" s="34">
        <v>152147</v>
      </c>
      <c r="BN14" s="34">
        <v>209860</v>
      </c>
      <c r="BO14" s="34">
        <v>68407.199999999997</v>
      </c>
      <c r="BP14" s="34">
        <v>137819.1</v>
      </c>
      <c r="BQ14" s="34">
        <v>207412.1</v>
      </c>
      <c r="BR14" s="34">
        <v>282660.40000000002</v>
      </c>
      <c r="BS14" s="34">
        <v>8</v>
      </c>
      <c r="BT14" s="34">
        <v>9.1999999999999993</v>
      </c>
      <c r="BU14" s="34">
        <v>10.199999999999999</v>
      </c>
      <c r="BV14" s="34">
        <v>8.3000000000000007</v>
      </c>
      <c r="BW14" s="34">
        <v>16.5</v>
      </c>
      <c r="BX14" s="34">
        <v>16.3</v>
      </c>
      <c r="BY14" s="34">
        <v>13.8</v>
      </c>
      <c r="BZ14" s="34">
        <v>13</v>
      </c>
      <c r="CA14" s="34">
        <v>9</v>
      </c>
      <c r="CB14" s="34">
        <v>8.5</v>
      </c>
      <c r="CC14" s="34">
        <v>8</v>
      </c>
      <c r="CD14" s="34">
        <v>10</v>
      </c>
      <c r="CE14" s="34">
        <v>17.8</v>
      </c>
      <c r="CF14" s="34">
        <v>19.399999999999999</v>
      </c>
      <c r="CG14" s="34">
        <v>20.3</v>
      </c>
      <c r="CH14" s="34">
        <v>20.2</v>
      </c>
      <c r="CI14" s="34">
        <v>14.3</v>
      </c>
      <c r="CJ14" s="34">
        <v>13.6</v>
      </c>
      <c r="CK14" s="34">
        <v>12.8</v>
      </c>
      <c r="CL14" s="34">
        <v>13.4</v>
      </c>
      <c r="CM14" s="34">
        <v>15.6</v>
      </c>
      <c r="CN14" s="34">
        <v>13.8</v>
      </c>
      <c r="CO14" s="34">
        <v>12.9</v>
      </c>
      <c r="CP14" s="34">
        <v>9.1999999999999993</v>
      </c>
      <c r="CQ14" s="34">
        <v>1.7</v>
      </c>
      <c r="CR14" s="34">
        <v>2.5</v>
      </c>
      <c r="CS14" s="34">
        <v>6.8</v>
      </c>
      <c r="CT14" s="34">
        <v>10.8</v>
      </c>
      <c r="CU14" s="34">
        <v>14.1</v>
      </c>
      <c r="CV14" s="34">
        <v>12.7</v>
      </c>
      <c r="CW14" s="34">
        <v>10.199999999999999</v>
      </c>
      <c r="CX14" s="34">
        <v>6.4</v>
      </c>
      <c r="CY14" s="34">
        <v>-2.4</v>
      </c>
      <c r="CZ14" s="34">
        <v>-1.4</v>
      </c>
      <c r="DA14" s="34">
        <v>0.2</v>
      </c>
      <c r="DB14" s="34">
        <v>1.2</v>
      </c>
      <c r="DC14" s="34">
        <v>12.4</v>
      </c>
      <c r="DD14" s="34">
        <v>13.4</v>
      </c>
      <c r="DE14" s="34">
        <v>14.9</v>
      </c>
      <c r="DF14" s="34">
        <v>13.3</v>
      </c>
      <c r="DG14" s="34">
        <v>10.4</v>
      </c>
      <c r="DH14" s="34">
        <v>10.8</v>
      </c>
      <c r="DI14" s="34">
        <v>16.7</v>
      </c>
      <c r="DJ14" s="34">
        <v>22.9</v>
      </c>
      <c r="DK14" s="34">
        <v>56.4</v>
      </c>
      <c r="DL14" s="34">
        <v>55.9</v>
      </c>
      <c r="DM14" s="34">
        <v>51.6</v>
      </c>
      <c r="DN14" s="34">
        <v>44.6</v>
      </c>
      <c r="DO14" s="34">
        <v>16.600000000000001</v>
      </c>
      <c r="DP14" s="34">
        <v>13.7</v>
      </c>
      <c r="DQ14" s="34">
        <v>12.5</v>
      </c>
      <c r="DR14" s="34">
        <v>14.1</v>
      </c>
      <c r="DS14" s="34">
        <v>8.5</v>
      </c>
      <c r="DT14" s="34">
        <v>13.5</v>
      </c>
      <c r="DU14" s="34">
        <v>14.1</v>
      </c>
      <c r="DV14" s="34">
        <v>14.6</v>
      </c>
      <c r="DW14" s="34">
        <v>22.1</v>
      </c>
      <c r="DX14" s="34">
        <v>14.7</v>
      </c>
      <c r="DY14" s="34">
        <v>11.5</v>
      </c>
      <c r="DZ14" s="34">
        <v>10.6</v>
      </c>
      <c r="EA14" s="34">
        <v>29.9</v>
      </c>
      <c r="EB14" s="34">
        <v>35.5</v>
      </c>
      <c r="EC14" s="34">
        <v>36.299999999999997</v>
      </c>
      <c r="ED14" s="34">
        <v>34.700000000000003</v>
      </c>
    </row>
    <row r="15" spans="1:134" s="35" customFormat="1">
      <c r="A15" s="39" t="s">
        <v>219</v>
      </c>
      <c r="B15" s="32">
        <v>631.5</v>
      </c>
      <c r="C15" s="32">
        <v>77.599999999999994</v>
      </c>
      <c r="D15" s="32">
        <v>203.7</v>
      </c>
      <c r="E15" s="32">
        <v>347.1</v>
      </c>
      <c r="F15" s="32">
        <v>594.5</v>
      </c>
      <c r="G15" s="32">
        <v>85.7</v>
      </c>
      <c r="H15" s="32">
        <v>267.2</v>
      </c>
      <c r="I15" s="32">
        <v>427.4</v>
      </c>
      <c r="J15" s="32">
        <v>588.79999999999995</v>
      </c>
      <c r="K15" s="33">
        <v>67.2</v>
      </c>
      <c r="L15" s="33">
        <v>216.4</v>
      </c>
      <c r="M15" s="33">
        <v>348.2</v>
      </c>
      <c r="N15" s="33">
        <v>493.9</v>
      </c>
      <c r="O15" s="33">
        <v>60.3</v>
      </c>
      <c r="P15" s="33">
        <v>195.6</v>
      </c>
      <c r="Q15" s="33">
        <v>313.7</v>
      </c>
      <c r="R15" s="33">
        <v>491.9</v>
      </c>
      <c r="S15" s="33">
        <v>88.7</v>
      </c>
      <c r="T15" s="33">
        <v>340.6</v>
      </c>
      <c r="U15" s="33">
        <v>546.5</v>
      </c>
      <c r="V15" s="33">
        <v>805.3</v>
      </c>
      <c r="W15" s="33">
        <v>91.1</v>
      </c>
      <c r="X15" s="33">
        <v>449.2</v>
      </c>
      <c r="Y15" s="33">
        <v>674</v>
      </c>
      <c r="Z15" s="33">
        <v>958.3</v>
      </c>
      <c r="AA15" s="33">
        <v>67.2</v>
      </c>
      <c r="AB15" s="33">
        <v>303.89999999999998</v>
      </c>
      <c r="AC15" s="33">
        <v>463.5</v>
      </c>
      <c r="AD15" s="33">
        <v>644.29999999999995</v>
      </c>
      <c r="AE15" s="33">
        <v>34.5</v>
      </c>
      <c r="AF15" s="33">
        <v>249.9</v>
      </c>
      <c r="AG15" s="33">
        <v>441.4</v>
      </c>
      <c r="AH15" s="33">
        <v>630.5</v>
      </c>
      <c r="AI15" s="33">
        <v>38.200000000000003</v>
      </c>
      <c r="AJ15" s="33">
        <v>268</v>
      </c>
      <c r="AK15" s="33">
        <v>448.8</v>
      </c>
      <c r="AL15" s="33">
        <v>657.6</v>
      </c>
      <c r="AM15" s="33">
        <v>37.4</v>
      </c>
      <c r="AN15" s="33">
        <v>234.4</v>
      </c>
      <c r="AO15" s="33">
        <v>459</v>
      </c>
      <c r="AP15" s="33">
        <v>659.1</v>
      </c>
      <c r="AQ15" s="33">
        <v>48.2</v>
      </c>
      <c r="AR15" s="33">
        <v>300.2</v>
      </c>
      <c r="AS15" s="33">
        <v>533.70000000000005</v>
      </c>
      <c r="AT15" s="33">
        <v>785.6</v>
      </c>
      <c r="AU15" s="33">
        <v>78.900000000000006</v>
      </c>
      <c r="AV15" s="33">
        <v>223.4</v>
      </c>
      <c r="AW15" s="33">
        <v>684.5</v>
      </c>
      <c r="AX15" s="33">
        <v>1173</v>
      </c>
      <c r="AY15" s="33">
        <v>161.5</v>
      </c>
      <c r="AZ15" s="33">
        <v>1026.2</v>
      </c>
      <c r="BA15" s="33">
        <v>1650.3</v>
      </c>
      <c r="BB15" s="33">
        <v>2152.4</v>
      </c>
      <c r="BC15" s="33">
        <v>116.9</v>
      </c>
      <c r="BD15" s="33">
        <v>690.1</v>
      </c>
      <c r="BE15" s="33">
        <v>1414.7</v>
      </c>
      <c r="BF15" s="33">
        <v>2305.1999999999998</v>
      </c>
      <c r="BG15" s="33">
        <v>95</v>
      </c>
      <c r="BH15" s="33">
        <v>1027.0999999999999</v>
      </c>
      <c r="BI15" s="33">
        <v>1644.2</v>
      </c>
      <c r="BJ15" s="33">
        <v>2429.6999999999998</v>
      </c>
      <c r="BK15" s="33">
        <v>100.9</v>
      </c>
      <c r="BL15" s="33">
        <v>1380.2</v>
      </c>
      <c r="BM15" s="34">
        <v>2100.3000000000002</v>
      </c>
      <c r="BN15" s="33">
        <v>2982.8</v>
      </c>
      <c r="BO15" s="33">
        <v>198.7</v>
      </c>
      <c r="BP15" s="33">
        <v>1822.8</v>
      </c>
      <c r="BQ15" s="33">
        <v>2651.4</v>
      </c>
      <c r="BR15" s="33">
        <v>4058</v>
      </c>
      <c r="BS15" s="33">
        <v>10.4</v>
      </c>
      <c r="BT15" s="33">
        <v>31.1</v>
      </c>
      <c r="BU15" s="33">
        <v>23.1</v>
      </c>
      <c r="BV15" s="33">
        <v>-1</v>
      </c>
      <c r="BW15" s="33">
        <v>-21.6</v>
      </c>
      <c r="BX15" s="33">
        <v>-19</v>
      </c>
      <c r="BY15" s="33">
        <v>-18.5</v>
      </c>
      <c r="BZ15" s="33">
        <v>-16.100000000000001</v>
      </c>
      <c r="CA15" s="33">
        <v>-10.199999999999999</v>
      </c>
      <c r="CB15" s="33">
        <v>-9.6</v>
      </c>
      <c r="CC15" s="33">
        <v>-9.9</v>
      </c>
      <c r="CD15" s="33">
        <v>-0.4</v>
      </c>
      <c r="CE15" s="33">
        <v>47.1</v>
      </c>
      <c r="CF15" s="33">
        <v>74.2</v>
      </c>
      <c r="CG15" s="33">
        <v>74.2</v>
      </c>
      <c r="CH15" s="33">
        <v>63.7</v>
      </c>
      <c r="CI15" s="33">
        <v>2.6</v>
      </c>
      <c r="CJ15" s="33">
        <v>31.9</v>
      </c>
      <c r="CK15" s="33">
        <v>23.3</v>
      </c>
      <c r="CL15" s="33">
        <v>19</v>
      </c>
      <c r="CM15" s="33">
        <v>-26.2</v>
      </c>
      <c r="CN15" s="33">
        <v>-32.299999999999997</v>
      </c>
      <c r="CO15" s="33">
        <v>-31.2</v>
      </c>
      <c r="CP15" s="33">
        <v>-32.799999999999997</v>
      </c>
      <c r="CQ15" s="33">
        <v>-48.7</v>
      </c>
      <c r="CR15" s="33">
        <v>-17.8</v>
      </c>
      <c r="CS15" s="33">
        <v>-4.8</v>
      </c>
      <c r="CT15" s="33">
        <v>-2.1</v>
      </c>
      <c r="CU15" s="33">
        <v>10.7</v>
      </c>
      <c r="CV15" s="33">
        <v>7.3</v>
      </c>
      <c r="CW15" s="33">
        <v>1.7</v>
      </c>
      <c r="CX15" s="33">
        <v>4.3</v>
      </c>
      <c r="CY15" s="33">
        <v>-2</v>
      </c>
      <c r="CZ15" s="33">
        <v>-12.5</v>
      </c>
      <c r="DA15" s="33">
        <v>2.2999999999999998</v>
      </c>
      <c r="DB15" s="33">
        <v>0.2</v>
      </c>
      <c r="DC15" s="33">
        <v>28.8</v>
      </c>
      <c r="DD15" s="33">
        <v>28.1</v>
      </c>
      <c r="DE15" s="33">
        <v>16.3</v>
      </c>
      <c r="DF15" s="33">
        <v>19.2</v>
      </c>
      <c r="DG15" s="33">
        <v>63.7</v>
      </c>
      <c r="DH15" s="33">
        <v>-25.6</v>
      </c>
      <c r="DI15" s="33">
        <v>28.2</v>
      </c>
      <c r="DJ15" s="33">
        <v>49.3</v>
      </c>
      <c r="DK15" s="33">
        <v>104.6</v>
      </c>
      <c r="DL15" s="33">
        <v>359.4</v>
      </c>
      <c r="DM15" s="33">
        <v>141.1</v>
      </c>
      <c r="DN15" s="33">
        <v>83.5</v>
      </c>
      <c r="DO15" s="33">
        <v>-27.6</v>
      </c>
      <c r="DP15" s="33">
        <v>-32.799999999999997</v>
      </c>
      <c r="DQ15" s="33">
        <v>-14.3</v>
      </c>
      <c r="DR15" s="33">
        <v>7.1</v>
      </c>
      <c r="DS15" s="33">
        <v>-18.8</v>
      </c>
      <c r="DT15" s="33">
        <v>48.8</v>
      </c>
      <c r="DU15" s="33">
        <v>16.2</v>
      </c>
      <c r="DV15" s="33">
        <v>5.4</v>
      </c>
      <c r="DW15" s="33">
        <v>6.3</v>
      </c>
      <c r="DX15" s="33">
        <v>34.4</v>
      </c>
      <c r="DY15" s="33">
        <v>27.7</v>
      </c>
      <c r="DZ15" s="33">
        <v>22.8</v>
      </c>
      <c r="EA15" s="33">
        <v>96.9</v>
      </c>
      <c r="EB15" s="33">
        <v>32.1</v>
      </c>
      <c r="EC15" s="33">
        <v>26.2</v>
      </c>
      <c r="ED15" s="33">
        <v>36</v>
      </c>
    </row>
    <row r="16" spans="1:134" s="35" customFormat="1">
      <c r="A16" s="39" t="s">
        <v>220</v>
      </c>
      <c r="B16" s="32">
        <v>1302.4000000000001</v>
      </c>
      <c r="C16" s="32">
        <v>466.8</v>
      </c>
      <c r="D16" s="32">
        <v>846.6</v>
      </c>
      <c r="E16" s="32">
        <v>924.4</v>
      </c>
      <c r="F16" s="32">
        <v>1044</v>
      </c>
      <c r="G16" s="32">
        <v>573.5</v>
      </c>
      <c r="H16" s="32">
        <v>1030.7</v>
      </c>
      <c r="I16" s="32">
        <v>1146.2</v>
      </c>
      <c r="J16" s="32">
        <v>1272.7</v>
      </c>
      <c r="K16" s="33">
        <v>683.1</v>
      </c>
      <c r="L16" s="33">
        <v>1307.2</v>
      </c>
      <c r="M16" s="33">
        <v>1386.9</v>
      </c>
      <c r="N16" s="33">
        <v>1414.4</v>
      </c>
      <c r="O16" s="33">
        <v>681.3</v>
      </c>
      <c r="P16" s="33">
        <v>1269.9000000000001</v>
      </c>
      <c r="Q16" s="33">
        <v>1337.6</v>
      </c>
      <c r="R16" s="33">
        <v>1456.7</v>
      </c>
      <c r="S16" s="33">
        <v>579.20000000000005</v>
      </c>
      <c r="T16" s="33">
        <v>1301</v>
      </c>
      <c r="U16" s="33">
        <v>1427.6</v>
      </c>
      <c r="V16" s="33">
        <v>1586.8</v>
      </c>
      <c r="W16" s="33">
        <v>734.5</v>
      </c>
      <c r="X16" s="33">
        <v>1511.8</v>
      </c>
      <c r="Y16" s="33">
        <v>1607.4</v>
      </c>
      <c r="Z16" s="33">
        <v>1669.3</v>
      </c>
      <c r="AA16" s="33">
        <v>674</v>
      </c>
      <c r="AB16" s="33">
        <v>1364.2</v>
      </c>
      <c r="AC16" s="33">
        <v>1424.6</v>
      </c>
      <c r="AD16" s="33">
        <v>1438.2</v>
      </c>
      <c r="AE16" s="33">
        <v>515.6</v>
      </c>
      <c r="AF16" s="33">
        <v>994.2</v>
      </c>
      <c r="AG16" s="33">
        <v>1102.8</v>
      </c>
      <c r="AH16" s="33">
        <v>1191.0999999999999</v>
      </c>
      <c r="AI16" s="33">
        <v>661.7</v>
      </c>
      <c r="AJ16" s="33">
        <v>1403.3</v>
      </c>
      <c r="AK16" s="33">
        <v>1467.8</v>
      </c>
      <c r="AL16" s="33">
        <v>1482.9</v>
      </c>
      <c r="AM16" s="33">
        <v>738.8</v>
      </c>
      <c r="AN16" s="33">
        <v>1609.5</v>
      </c>
      <c r="AO16" s="33">
        <v>1749.6</v>
      </c>
      <c r="AP16" s="33">
        <v>1810.1</v>
      </c>
      <c r="AQ16" s="33">
        <v>827.4</v>
      </c>
      <c r="AR16" s="33">
        <v>1619.2</v>
      </c>
      <c r="AS16" s="33">
        <v>1728.7</v>
      </c>
      <c r="AT16" s="33">
        <v>1959.4</v>
      </c>
      <c r="AU16" s="33">
        <v>848.1</v>
      </c>
      <c r="AV16" s="33">
        <v>1594.5</v>
      </c>
      <c r="AW16" s="33">
        <v>1694.7</v>
      </c>
      <c r="AX16" s="33">
        <v>1887.5</v>
      </c>
      <c r="AY16" s="33">
        <v>1241.9000000000001</v>
      </c>
      <c r="AZ16" s="33">
        <v>2309.1</v>
      </c>
      <c r="BA16" s="33">
        <v>2415.4</v>
      </c>
      <c r="BB16" s="33">
        <v>2670.8</v>
      </c>
      <c r="BC16" s="33">
        <v>1130.8</v>
      </c>
      <c r="BD16" s="33">
        <v>1989</v>
      </c>
      <c r="BE16" s="33">
        <v>2056.9</v>
      </c>
      <c r="BF16" s="33">
        <v>2398.4</v>
      </c>
      <c r="BG16" s="33">
        <v>1750.9</v>
      </c>
      <c r="BH16" s="33">
        <v>3353</v>
      </c>
      <c r="BI16" s="33">
        <v>3364.7</v>
      </c>
      <c r="BJ16" s="33">
        <v>3873.4</v>
      </c>
      <c r="BK16" s="33">
        <v>1870.9</v>
      </c>
      <c r="BL16" s="33">
        <v>3325.2</v>
      </c>
      <c r="BM16" s="34">
        <v>3368.5</v>
      </c>
      <c r="BN16" s="33">
        <v>3859.1</v>
      </c>
      <c r="BO16" s="33">
        <v>1827.5</v>
      </c>
      <c r="BP16" s="33">
        <v>3361.9</v>
      </c>
      <c r="BQ16" s="33">
        <v>3523.3</v>
      </c>
      <c r="BR16" s="33">
        <v>3887.5</v>
      </c>
      <c r="BS16" s="33">
        <v>22.9</v>
      </c>
      <c r="BT16" s="33">
        <v>21.8</v>
      </c>
      <c r="BU16" s="33">
        <v>24</v>
      </c>
      <c r="BV16" s="33">
        <v>21.9</v>
      </c>
      <c r="BW16" s="33">
        <v>19.100000000000001</v>
      </c>
      <c r="BX16" s="33">
        <v>26.8</v>
      </c>
      <c r="BY16" s="33">
        <v>21</v>
      </c>
      <c r="BZ16" s="33">
        <v>11.1</v>
      </c>
      <c r="CA16" s="33">
        <v>-0.3</v>
      </c>
      <c r="CB16" s="33">
        <v>-2.9</v>
      </c>
      <c r="CC16" s="33">
        <v>-3.6</v>
      </c>
      <c r="CD16" s="33">
        <v>3</v>
      </c>
      <c r="CE16" s="33">
        <v>-15</v>
      </c>
      <c r="CF16" s="33">
        <v>2.5</v>
      </c>
      <c r="CG16" s="33">
        <v>6.7</v>
      </c>
      <c r="CH16" s="33">
        <v>8.9</v>
      </c>
      <c r="CI16" s="33">
        <v>26.8</v>
      </c>
      <c r="CJ16" s="33">
        <v>16.2</v>
      </c>
      <c r="CK16" s="33">
        <v>12.6</v>
      </c>
      <c r="CL16" s="33">
        <v>5.2</v>
      </c>
      <c r="CM16" s="33">
        <v>-8.1999999999999993</v>
      </c>
      <c r="CN16" s="33">
        <v>-9.8000000000000007</v>
      </c>
      <c r="CO16" s="33">
        <v>-11.4</v>
      </c>
      <c r="CP16" s="33">
        <v>-13.8</v>
      </c>
      <c r="CQ16" s="33">
        <v>-23.5</v>
      </c>
      <c r="CR16" s="33">
        <v>-27.1</v>
      </c>
      <c r="CS16" s="33">
        <v>-22.6</v>
      </c>
      <c r="CT16" s="33">
        <v>-17.2</v>
      </c>
      <c r="CU16" s="33">
        <v>28.3</v>
      </c>
      <c r="CV16" s="33">
        <v>41.2</v>
      </c>
      <c r="CW16" s="33">
        <v>33.1</v>
      </c>
      <c r="CX16" s="33">
        <v>24.5</v>
      </c>
      <c r="CY16" s="33">
        <v>11.7</v>
      </c>
      <c r="CZ16" s="33">
        <v>14.7</v>
      </c>
      <c r="DA16" s="33">
        <v>19.2</v>
      </c>
      <c r="DB16" s="33">
        <v>22.1</v>
      </c>
      <c r="DC16" s="33">
        <v>12</v>
      </c>
      <c r="DD16" s="33">
        <v>0.6</v>
      </c>
      <c r="DE16" s="33">
        <v>-1.2</v>
      </c>
      <c r="DF16" s="33">
        <v>8.3000000000000007</v>
      </c>
      <c r="DG16" s="33">
        <v>2.5</v>
      </c>
      <c r="DH16" s="33">
        <v>-1.5</v>
      </c>
      <c r="DI16" s="33">
        <v>-2</v>
      </c>
      <c r="DJ16" s="33">
        <v>-3.7</v>
      </c>
      <c r="DK16" s="33">
        <v>46.4</v>
      </c>
      <c r="DL16" s="33">
        <v>44.8</v>
      </c>
      <c r="DM16" s="33">
        <v>42.5</v>
      </c>
      <c r="DN16" s="33">
        <v>41.5</v>
      </c>
      <c r="DO16" s="33">
        <v>-8.9</v>
      </c>
      <c r="DP16" s="33">
        <v>-13.9</v>
      </c>
      <c r="DQ16" s="33">
        <v>-14.8</v>
      </c>
      <c r="DR16" s="33">
        <v>-10.199999999999999</v>
      </c>
      <c r="DS16" s="33">
        <v>54.8</v>
      </c>
      <c r="DT16" s="33">
        <v>68.599999999999994</v>
      </c>
      <c r="DU16" s="33">
        <v>63.6</v>
      </c>
      <c r="DV16" s="33">
        <v>61.5</v>
      </c>
      <c r="DW16" s="33">
        <v>6.8</v>
      </c>
      <c r="DX16" s="33">
        <v>-0.8</v>
      </c>
      <c r="DY16" s="33">
        <v>0.1</v>
      </c>
      <c r="DZ16" s="33">
        <v>-0.4</v>
      </c>
      <c r="EA16" s="33">
        <v>-2.2999999999999998</v>
      </c>
      <c r="EB16" s="33">
        <v>1.1000000000000001</v>
      </c>
      <c r="EC16" s="33">
        <v>4.5999999999999996</v>
      </c>
      <c r="ED16" s="33">
        <v>0.7</v>
      </c>
    </row>
    <row r="17" spans="1:134" s="35" customFormat="1">
      <c r="A17" s="39" t="s">
        <v>221</v>
      </c>
      <c r="B17" s="32">
        <v>3722.4</v>
      </c>
      <c r="C17" s="32">
        <v>1109.7</v>
      </c>
      <c r="D17" s="32">
        <v>2245.4</v>
      </c>
      <c r="E17" s="32">
        <v>3328.7</v>
      </c>
      <c r="F17" s="32">
        <v>4686</v>
      </c>
      <c r="G17" s="32">
        <v>1074.0999999999999</v>
      </c>
      <c r="H17" s="32">
        <v>2197.5</v>
      </c>
      <c r="I17" s="32">
        <v>3490.5</v>
      </c>
      <c r="J17" s="32">
        <v>4786.8999999999996</v>
      </c>
      <c r="K17" s="33">
        <v>1218.7</v>
      </c>
      <c r="L17" s="33">
        <v>2469.6999999999998</v>
      </c>
      <c r="M17" s="33">
        <v>3894.7</v>
      </c>
      <c r="N17" s="33">
        <v>5394.7</v>
      </c>
      <c r="O17" s="33">
        <v>1428.9</v>
      </c>
      <c r="P17" s="33">
        <v>2813.7</v>
      </c>
      <c r="Q17" s="33">
        <v>4397.8999999999996</v>
      </c>
      <c r="R17" s="33">
        <v>6095.2</v>
      </c>
      <c r="S17" s="33">
        <v>1932.2</v>
      </c>
      <c r="T17" s="33">
        <v>3853.2</v>
      </c>
      <c r="U17" s="33">
        <v>6060.3</v>
      </c>
      <c r="V17" s="33">
        <v>8401.5</v>
      </c>
      <c r="W17" s="33">
        <v>2108.5</v>
      </c>
      <c r="X17" s="33">
        <v>4493.6000000000004</v>
      </c>
      <c r="Y17" s="33">
        <v>7005</v>
      </c>
      <c r="Z17" s="33">
        <v>9728.4</v>
      </c>
      <c r="AA17" s="33">
        <v>2496</v>
      </c>
      <c r="AB17" s="33">
        <v>5085.2</v>
      </c>
      <c r="AC17" s="33">
        <v>7778.5</v>
      </c>
      <c r="AD17" s="33">
        <v>10536.2</v>
      </c>
      <c r="AE17" s="33">
        <v>2571.8000000000002</v>
      </c>
      <c r="AF17" s="33">
        <v>5374</v>
      </c>
      <c r="AG17" s="33">
        <v>8404.7000000000007</v>
      </c>
      <c r="AH17" s="33">
        <v>11717.9</v>
      </c>
      <c r="AI17" s="33">
        <v>3019.3</v>
      </c>
      <c r="AJ17" s="33">
        <v>6011</v>
      </c>
      <c r="AK17" s="33">
        <v>9382.7999999999993</v>
      </c>
      <c r="AL17" s="33">
        <v>12753.8</v>
      </c>
      <c r="AM17" s="33">
        <v>2777.3</v>
      </c>
      <c r="AN17" s="33">
        <v>5922.1</v>
      </c>
      <c r="AO17" s="33">
        <v>9254.2999999999993</v>
      </c>
      <c r="AP17" s="33">
        <v>12713.4</v>
      </c>
      <c r="AQ17" s="33">
        <v>3210.7</v>
      </c>
      <c r="AR17" s="33">
        <v>6458</v>
      </c>
      <c r="AS17" s="33">
        <v>9991.2000000000007</v>
      </c>
      <c r="AT17" s="33">
        <v>13878.5</v>
      </c>
      <c r="AU17" s="33">
        <v>3180.8</v>
      </c>
      <c r="AV17" s="33">
        <v>6769.4</v>
      </c>
      <c r="AW17" s="33">
        <v>10632.9</v>
      </c>
      <c r="AX17" s="33">
        <v>15295.2</v>
      </c>
      <c r="AY17" s="33">
        <v>4300.8</v>
      </c>
      <c r="AZ17" s="33">
        <v>9293.5</v>
      </c>
      <c r="BA17" s="33">
        <v>14901.2</v>
      </c>
      <c r="BB17" s="33">
        <v>20128.5</v>
      </c>
      <c r="BC17" s="33">
        <v>5401.5</v>
      </c>
      <c r="BD17" s="33">
        <v>10955.2</v>
      </c>
      <c r="BE17" s="33">
        <v>17462.900000000001</v>
      </c>
      <c r="BF17" s="33">
        <v>23852.3</v>
      </c>
      <c r="BG17" s="33">
        <v>5841.9</v>
      </c>
      <c r="BH17" s="33">
        <v>12376.7</v>
      </c>
      <c r="BI17" s="33">
        <v>18993.5</v>
      </c>
      <c r="BJ17" s="33">
        <v>26285.3</v>
      </c>
      <c r="BK17" s="33">
        <v>5887.2</v>
      </c>
      <c r="BL17" s="33">
        <v>11982.9</v>
      </c>
      <c r="BM17" s="34">
        <v>18939.099999999999</v>
      </c>
      <c r="BN17" s="33">
        <v>26309.5</v>
      </c>
      <c r="BO17" s="33">
        <v>6299.4</v>
      </c>
      <c r="BP17" s="33">
        <v>13552</v>
      </c>
      <c r="BQ17" s="33">
        <v>21318.799999999999</v>
      </c>
      <c r="BR17" s="33">
        <v>29071.9</v>
      </c>
      <c r="BS17" s="33">
        <v>-3.2</v>
      </c>
      <c r="BT17" s="33">
        <v>-2.1</v>
      </c>
      <c r="BU17" s="33">
        <v>4.9000000000000004</v>
      </c>
      <c r="BV17" s="33">
        <v>2.2000000000000002</v>
      </c>
      <c r="BW17" s="33">
        <v>13.5</v>
      </c>
      <c r="BX17" s="33">
        <v>12.4</v>
      </c>
      <c r="BY17" s="33">
        <v>11.6</v>
      </c>
      <c r="BZ17" s="33">
        <v>12.7</v>
      </c>
      <c r="CA17" s="33">
        <v>17.2</v>
      </c>
      <c r="CB17" s="33">
        <v>13.9</v>
      </c>
      <c r="CC17" s="33">
        <v>12.9</v>
      </c>
      <c r="CD17" s="33">
        <v>13</v>
      </c>
      <c r="CE17" s="33">
        <v>35.200000000000003</v>
      </c>
      <c r="CF17" s="33">
        <v>36.9</v>
      </c>
      <c r="CG17" s="33">
        <v>37.799999999999997</v>
      </c>
      <c r="CH17" s="33">
        <v>37.799999999999997</v>
      </c>
      <c r="CI17" s="33">
        <v>9.1</v>
      </c>
      <c r="CJ17" s="33">
        <v>16.600000000000001</v>
      </c>
      <c r="CK17" s="33">
        <v>15.6</v>
      </c>
      <c r="CL17" s="33">
        <v>15.8</v>
      </c>
      <c r="CM17" s="33">
        <v>18.399999999999999</v>
      </c>
      <c r="CN17" s="33">
        <v>13.2</v>
      </c>
      <c r="CO17" s="33">
        <v>11</v>
      </c>
      <c r="CP17" s="33">
        <v>8.3000000000000007</v>
      </c>
      <c r="CQ17" s="33">
        <v>3</v>
      </c>
      <c r="CR17" s="33">
        <v>5.7</v>
      </c>
      <c r="CS17" s="33">
        <v>8.1</v>
      </c>
      <c r="CT17" s="33">
        <v>11.2</v>
      </c>
      <c r="CU17" s="33">
        <v>17.399999999999999</v>
      </c>
      <c r="CV17" s="33">
        <v>11.9</v>
      </c>
      <c r="CW17" s="33">
        <v>11.6</v>
      </c>
      <c r="CX17" s="33">
        <v>8.8000000000000007</v>
      </c>
      <c r="CY17" s="33">
        <v>-8</v>
      </c>
      <c r="CZ17" s="33">
        <v>-1.5</v>
      </c>
      <c r="DA17" s="33">
        <v>-1.4</v>
      </c>
      <c r="DB17" s="33">
        <v>-0.3</v>
      </c>
      <c r="DC17" s="33">
        <v>15.6</v>
      </c>
      <c r="DD17" s="33">
        <v>9</v>
      </c>
      <c r="DE17" s="33">
        <v>8</v>
      </c>
      <c r="DF17" s="33">
        <v>9.1999999999999993</v>
      </c>
      <c r="DG17" s="33">
        <v>-0.9</v>
      </c>
      <c r="DH17" s="33">
        <v>4.8</v>
      </c>
      <c r="DI17" s="33">
        <v>6.4</v>
      </c>
      <c r="DJ17" s="33">
        <v>10.199999999999999</v>
      </c>
      <c r="DK17" s="33">
        <v>35.200000000000003</v>
      </c>
      <c r="DL17" s="33">
        <v>37.299999999999997</v>
      </c>
      <c r="DM17" s="33">
        <v>40.1</v>
      </c>
      <c r="DN17" s="33">
        <v>31.6</v>
      </c>
      <c r="DO17" s="33">
        <v>25.6</v>
      </c>
      <c r="DP17" s="33">
        <v>17.899999999999999</v>
      </c>
      <c r="DQ17" s="33">
        <v>17.2</v>
      </c>
      <c r="DR17" s="33">
        <v>18.5</v>
      </c>
      <c r="DS17" s="33">
        <v>8.1999999999999993</v>
      </c>
      <c r="DT17" s="33">
        <v>13</v>
      </c>
      <c r="DU17" s="33">
        <v>8.8000000000000007</v>
      </c>
      <c r="DV17" s="33">
        <v>10.199999999999999</v>
      </c>
      <c r="DW17" s="33">
        <v>0.8</v>
      </c>
      <c r="DX17" s="33">
        <v>-3.2</v>
      </c>
      <c r="DY17" s="33">
        <v>-0.3</v>
      </c>
      <c r="DZ17" s="33">
        <v>0.1</v>
      </c>
      <c r="EA17" s="33">
        <v>7</v>
      </c>
      <c r="EB17" s="33">
        <v>13.1</v>
      </c>
      <c r="EC17" s="33">
        <v>12.6</v>
      </c>
      <c r="ED17" s="33">
        <v>10.5</v>
      </c>
    </row>
    <row r="18" spans="1:134" s="35" customFormat="1">
      <c r="A18" s="39" t="s">
        <v>222</v>
      </c>
      <c r="B18" s="32">
        <v>436</v>
      </c>
      <c r="C18" s="32">
        <v>123</v>
      </c>
      <c r="D18" s="32">
        <v>271.8</v>
      </c>
      <c r="E18" s="32">
        <v>441.7</v>
      </c>
      <c r="F18" s="32">
        <v>602.6</v>
      </c>
      <c r="G18" s="32">
        <v>162.5</v>
      </c>
      <c r="H18" s="32">
        <v>342.1</v>
      </c>
      <c r="I18" s="32">
        <v>503.9</v>
      </c>
      <c r="J18" s="32">
        <v>650</v>
      </c>
      <c r="K18" s="33">
        <v>159.30000000000001</v>
      </c>
      <c r="L18" s="33">
        <v>331.1</v>
      </c>
      <c r="M18" s="33">
        <v>545.29999999999995</v>
      </c>
      <c r="N18" s="33">
        <v>734</v>
      </c>
      <c r="O18" s="33">
        <v>42.5</v>
      </c>
      <c r="P18" s="33">
        <v>82.9</v>
      </c>
      <c r="Q18" s="33">
        <v>121.5</v>
      </c>
      <c r="R18" s="33">
        <v>154.1</v>
      </c>
      <c r="S18" s="33">
        <v>56</v>
      </c>
      <c r="T18" s="33">
        <v>139.6</v>
      </c>
      <c r="U18" s="33">
        <v>218</v>
      </c>
      <c r="V18" s="33">
        <v>321</v>
      </c>
      <c r="W18" s="33">
        <v>53.3</v>
      </c>
      <c r="X18" s="33">
        <v>108.3</v>
      </c>
      <c r="Y18" s="33">
        <v>177.7</v>
      </c>
      <c r="Z18" s="33">
        <v>255.4</v>
      </c>
      <c r="AA18" s="33">
        <v>72.5</v>
      </c>
      <c r="AB18" s="33">
        <v>153.6</v>
      </c>
      <c r="AC18" s="33">
        <v>228.9</v>
      </c>
      <c r="AD18" s="33">
        <v>287.3</v>
      </c>
      <c r="AE18" s="33">
        <v>82.5</v>
      </c>
      <c r="AF18" s="33">
        <v>180.1</v>
      </c>
      <c r="AG18" s="33">
        <v>278.60000000000002</v>
      </c>
      <c r="AH18" s="33">
        <v>381.6</v>
      </c>
      <c r="AI18" s="33">
        <v>128</v>
      </c>
      <c r="AJ18" s="33">
        <v>247.6</v>
      </c>
      <c r="AK18" s="33">
        <v>390.9</v>
      </c>
      <c r="AL18" s="33">
        <v>568.6</v>
      </c>
      <c r="AM18" s="33">
        <v>161.30000000000001</v>
      </c>
      <c r="AN18" s="33">
        <v>340.9</v>
      </c>
      <c r="AO18" s="33">
        <v>421</v>
      </c>
      <c r="AP18" s="33">
        <v>583.9</v>
      </c>
      <c r="AQ18" s="33">
        <v>151.1</v>
      </c>
      <c r="AR18" s="33">
        <v>327</v>
      </c>
      <c r="AS18" s="33">
        <v>482.2</v>
      </c>
      <c r="AT18" s="33">
        <v>696.5</v>
      </c>
      <c r="AU18" s="33">
        <v>420.1</v>
      </c>
      <c r="AV18" s="33">
        <v>891.8</v>
      </c>
      <c r="AW18" s="33">
        <v>1682.3</v>
      </c>
      <c r="AX18" s="33">
        <v>2569.9</v>
      </c>
      <c r="AY18" s="33">
        <v>892.9</v>
      </c>
      <c r="AZ18" s="33">
        <v>1798.1</v>
      </c>
      <c r="BA18" s="33">
        <v>2835.8</v>
      </c>
      <c r="BB18" s="33">
        <v>3615.8</v>
      </c>
      <c r="BC18" s="33">
        <v>742.5</v>
      </c>
      <c r="BD18" s="33">
        <v>1593</v>
      </c>
      <c r="BE18" s="33">
        <v>2511.8000000000002</v>
      </c>
      <c r="BF18" s="33">
        <v>3590.5</v>
      </c>
      <c r="BG18" s="33">
        <v>996.6</v>
      </c>
      <c r="BH18" s="33">
        <v>2117.9</v>
      </c>
      <c r="BI18" s="33">
        <v>3210.1</v>
      </c>
      <c r="BJ18" s="33">
        <v>4247.6000000000004</v>
      </c>
      <c r="BK18" s="33">
        <v>622.5</v>
      </c>
      <c r="BL18" s="33">
        <v>1609.3</v>
      </c>
      <c r="BM18" s="34">
        <v>2814.4</v>
      </c>
      <c r="BN18" s="33">
        <v>3782.7</v>
      </c>
      <c r="BO18" s="33">
        <v>1363</v>
      </c>
      <c r="BP18" s="33">
        <v>2978.3</v>
      </c>
      <c r="BQ18" s="33">
        <v>4750.3</v>
      </c>
      <c r="BR18" s="33">
        <v>5590.6</v>
      </c>
      <c r="BS18" s="33">
        <v>32.1</v>
      </c>
      <c r="BT18" s="33">
        <v>25.9</v>
      </c>
      <c r="BU18" s="33">
        <v>14.1</v>
      </c>
      <c r="BV18" s="33">
        <v>7.9</v>
      </c>
      <c r="BW18" s="33">
        <v>-1.9</v>
      </c>
      <c r="BX18" s="33">
        <v>-3.2</v>
      </c>
      <c r="BY18" s="33">
        <v>8.1999999999999993</v>
      </c>
      <c r="BZ18" s="33">
        <v>12.9</v>
      </c>
      <c r="CA18" s="33">
        <v>-73.3</v>
      </c>
      <c r="CB18" s="33">
        <v>-75</v>
      </c>
      <c r="CC18" s="33">
        <v>-77.7</v>
      </c>
      <c r="CD18" s="33">
        <v>-79</v>
      </c>
      <c r="CE18" s="33">
        <v>31.7</v>
      </c>
      <c r="CF18" s="33">
        <v>68.400000000000006</v>
      </c>
      <c r="CG18" s="33">
        <v>79.3</v>
      </c>
      <c r="CH18" s="33">
        <v>108.3</v>
      </c>
      <c r="CI18" s="33">
        <v>-4.8</v>
      </c>
      <c r="CJ18" s="33">
        <v>-22.4</v>
      </c>
      <c r="CK18" s="33">
        <v>-18.5</v>
      </c>
      <c r="CL18" s="33">
        <v>-20.5</v>
      </c>
      <c r="CM18" s="33">
        <v>36</v>
      </c>
      <c r="CN18" s="33">
        <v>41.9</v>
      </c>
      <c r="CO18" s="33">
        <v>28.8</v>
      </c>
      <c r="CP18" s="33">
        <v>12.5</v>
      </c>
      <c r="CQ18" s="33">
        <v>13.8</v>
      </c>
      <c r="CR18" s="33">
        <v>17.3</v>
      </c>
      <c r="CS18" s="33">
        <v>21.7</v>
      </c>
      <c r="CT18" s="33">
        <v>32.799999999999997</v>
      </c>
      <c r="CU18" s="33">
        <v>55.2</v>
      </c>
      <c r="CV18" s="33">
        <v>37.5</v>
      </c>
      <c r="CW18" s="33">
        <v>40.299999999999997</v>
      </c>
      <c r="CX18" s="33">
        <v>49</v>
      </c>
      <c r="CY18" s="33">
        <v>26</v>
      </c>
      <c r="CZ18" s="33">
        <v>37.6</v>
      </c>
      <c r="DA18" s="33">
        <v>7.7</v>
      </c>
      <c r="DB18" s="33">
        <v>2.7</v>
      </c>
      <c r="DC18" s="33">
        <v>-6.3</v>
      </c>
      <c r="DD18" s="33">
        <v>-4.0999999999999996</v>
      </c>
      <c r="DE18" s="33">
        <v>14.5</v>
      </c>
      <c r="DF18" s="33">
        <v>19.3</v>
      </c>
      <c r="DG18" s="33">
        <v>178</v>
      </c>
      <c r="DH18" s="33">
        <v>172.7</v>
      </c>
      <c r="DI18" s="33">
        <v>248.9</v>
      </c>
      <c r="DJ18" s="33">
        <v>269</v>
      </c>
      <c r="DK18" s="33">
        <v>112.5</v>
      </c>
      <c r="DL18" s="33">
        <v>101.6</v>
      </c>
      <c r="DM18" s="33">
        <v>68.599999999999994</v>
      </c>
      <c r="DN18" s="33">
        <v>40.700000000000003</v>
      </c>
      <c r="DO18" s="33">
        <v>-16.8</v>
      </c>
      <c r="DP18" s="33">
        <v>-11.4</v>
      </c>
      <c r="DQ18" s="33">
        <v>-11.4</v>
      </c>
      <c r="DR18" s="33">
        <v>-0.7</v>
      </c>
      <c r="DS18" s="33">
        <v>34.200000000000003</v>
      </c>
      <c r="DT18" s="33">
        <v>32.9</v>
      </c>
      <c r="DU18" s="33">
        <v>27.8</v>
      </c>
      <c r="DV18" s="33">
        <v>18.3</v>
      </c>
      <c r="DW18" s="33">
        <v>-37.5</v>
      </c>
      <c r="DX18" s="33">
        <v>-24</v>
      </c>
      <c r="DY18" s="33">
        <v>-12.3</v>
      </c>
      <c r="DZ18" s="33">
        <v>-10.9</v>
      </c>
      <c r="EA18" s="33">
        <v>119</v>
      </c>
      <c r="EB18" s="33">
        <v>85.1</v>
      </c>
      <c r="EC18" s="33">
        <v>68.8</v>
      </c>
      <c r="ED18" s="33">
        <v>47.8</v>
      </c>
    </row>
    <row r="19" spans="1:134" s="35" customFormat="1">
      <c r="A19" s="39" t="s">
        <v>223</v>
      </c>
      <c r="B19" s="34">
        <v>20846.599999999999</v>
      </c>
      <c r="C19" s="34">
        <v>5496.3</v>
      </c>
      <c r="D19" s="34">
        <v>10902.4</v>
      </c>
      <c r="E19" s="34">
        <v>16315.3</v>
      </c>
      <c r="F19" s="34">
        <v>23198.799999999999</v>
      </c>
      <c r="G19" s="34">
        <v>5956.9</v>
      </c>
      <c r="H19" s="34">
        <v>11964.2</v>
      </c>
      <c r="I19" s="34">
        <v>17964</v>
      </c>
      <c r="J19" s="34">
        <v>25329.5</v>
      </c>
      <c r="K19" s="34">
        <v>7020.9</v>
      </c>
      <c r="L19" s="34">
        <v>14050.2</v>
      </c>
      <c r="M19" s="34">
        <v>20594.7</v>
      </c>
      <c r="N19" s="34">
        <v>28839.8</v>
      </c>
      <c r="O19" s="34">
        <v>7758.1</v>
      </c>
      <c r="P19" s="34">
        <v>15576.6</v>
      </c>
      <c r="Q19" s="34">
        <v>22737.200000000001</v>
      </c>
      <c r="R19" s="34">
        <v>32362.7</v>
      </c>
      <c r="S19" s="34">
        <v>9090.2000000000007</v>
      </c>
      <c r="T19" s="34">
        <v>18170.8</v>
      </c>
      <c r="U19" s="34">
        <v>26537.4</v>
      </c>
      <c r="V19" s="34">
        <v>37631.5</v>
      </c>
      <c r="W19" s="34">
        <v>10434.4</v>
      </c>
      <c r="X19" s="34">
        <v>20481.099999999999</v>
      </c>
      <c r="Y19" s="34">
        <v>29765.4</v>
      </c>
      <c r="Z19" s="34">
        <v>42666.3</v>
      </c>
      <c r="AA19" s="34">
        <v>12200.4</v>
      </c>
      <c r="AB19" s="34">
        <v>23862.2</v>
      </c>
      <c r="AC19" s="34">
        <v>34384.400000000001</v>
      </c>
      <c r="AD19" s="34">
        <v>47455.8</v>
      </c>
      <c r="AE19" s="34">
        <v>12572.6</v>
      </c>
      <c r="AF19" s="34">
        <v>24753.4</v>
      </c>
      <c r="AG19" s="34">
        <v>37078.400000000001</v>
      </c>
      <c r="AH19" s="34">
        <v>52964.1</v>
      </c>
      <c r="AI19" s="34">
        <v>14157.7</v>
      </c>
      <c r="AJ19" s="34">
        <v>27623</v>
      </c>
      <c r="AK19" s="34">
        <v>40423.800000000003</v>
      </c>
      <c r="AL19" s="34">
        <v>55729.599999999999</v>
      </c>
      <c r="AM19" s="34">
        <v>13850.1</v>
      </c>
      <c r="AN19" s="34">
        <v>26952.5</v>
      </c>
      <c r="AO19" s="34">
        <v>40335.800000000003</v>
      </c>
      <c r="AP19" s="34">
        <v>56284</v>
      </c>
      <c r="AQ19" s="34">
        <v>15500.7</v>
      </c>
      <c r="AR19" s="34">
        <v>31053.599999999999</v>
      </c>
      <c r="AS19" s="34">
        <v>47283.199999999997</v>
      </c>
      <c r="AT19" s="34">
        <v>64348.1</v>
      </c>
      <c r="AU19" s="34">
        <v>17256.900000000001</v>
      </c>
      <c r="AV19" s="34">
        <v>34585.199999999997</v>
      </c>
      <c r="AW19" s="34">
        <v>55362.8</v>
      </c>
      <c r="AX19" s="34">
        <v>79471.3</v>
      </c>
      <c r="AY19" s="34">
        <v>27476</v>
      </c>
      <c r="AZ19" s="34">
        <v>54259.3</v>
      </c>
      <c r="BA19" s="34">
        <v>84381.2</v>
      </c>
      <c r="BB19" s="34">
        <v>116584.4</v>
      </c>
      <c r="BC19" s="34">
        <v>32337.200000000001</v>
      </c>
      <c r="BD19" s="34">
        <v>62869.1</v>
      </c>
      <c r="BE19" s="34">
        <v>96061.1</v>
      </c>
      <c r="BF19" s="34">
        <v>133489.20000000001</v>
      </c>
      <c r="BG19" s="34">
        <v>34436</v>
      </c>
      <c r="BH19" s="34">
        <v>69744.2</v>
      </c>
      <c r="BI19" s="34">
        <v>109190.39999999999</v>
      </c>
      <c r="BJ19" s="34">
        <v>152978.6</v>
      </c>
      <c r="BK19" s="34">
        <v>44167.1</v>
      </c>
      <c r="BL19" s="34">
        <v>83378.399999999994</v>
      </c>
      <c r="BM19" s="34">
        <v>124924.8</v>
      </c>
      <c r="BN19" s="34">
        <v>172925.9</v>
      </c>
      <c r="BO19" s="34">
        <v>58718.6</v>
      </c>
      <c r="BP19" s="34">
        <v>116104.1</v>
      </c>
      <c r="BQ19" s="34">
        <v>175168.2</v>
      </c>
      <c r="BR19" s="34">
        <v>240052.3</v>
      </c>
      <c r="BS19" s="34">
        <v>8.4</v>
      </c>
      <c r="BT19" s="34">
        <v>9.6999999999999993</v>
      </c>
      <c r="BU19" s="34">
        <v>10.1</v>
      </c>
      <c r="BV19" s="34">
        <v>9.1999999999999993</v>
      </c>
      <c r="BW19" s="34">
        <v>17.899999999999999</v>
      </c>
      <c r="BX19" s="34">
        <v>17.399999999999999</v>
      </c>
      <c r="BY19" s="34">
        <v>14.6</v>
      </c>
      <c r="BZ19" s="34">
        <v>13.9</v>
      </c>
      <c r="CA19" s="34">
        <v>10.5</v>
      </c>
      <c r="CB19" s="34">
        <v>10.9</v>
      </c>
      <c r="CC19" s="34">
        <v>10.4</v>
      </c>
      <c r="CD19" s="34">
        <v>12.2</v>
      </c>
      <c r="CE19" s="34">
        <v>17.2</v>
      </c>
      <c r="CF19" s="34">
        <v>16.7</v>
      </c>
      <c r="CG19" s="34">
        <v>16.7</v>
      </c>
      <c r="CH19" s="34">
        <v>16.3</v>
      </c>
      <c r="CI19" s="34">
        <v>14.8</v>
      </c>
      <c r="CJ19" s="34">
        <v>12.7</v>
      </c>
      <c r="CK19" s="34">
        <v>12.2</v>
      </c>
      <c r="CL19" s="34">
        <v>13.4</v>
      </c>
      <c r="CM19" s="34">
        <v>16.899999999999999</v>
      </c>
      <c r="CN19" s="34">
        <v>16.5</v>
      </c>
      <c r="CO19" s="34">
        <v>15.5</v>
      </c>
      <c r="CP19" s="34">
        <v>11.2</v>
      </c>
      <c r="CQ19" s="34">
        <v>3.1</v>
      </c>
      <c r="CR19" s="34">
        <v>3.7</v>
      </c>
      <c r="CS19" s="34">
        <v>7.8</v>
      </c>
      <c r="CT19" s="34">
        <v>11.6</v>
      </c>
      <c r="CU19" s="34">
        <v>12.6</v>
      </c>
      <c r="CV19" s="34">
        <v>11.6</v>
      </c>
      <c r="CW19" s="34">
        <v>9</v>
      </c>
      <c r="CX19" s="34">
        <v>5.2</v>
      </c>
      <c r="CY19" s="34">
        <v>-2.2000000000000002</v>
      </c>
      <c r="CZ19" s="34">
        <v>-2.4</v>
      </c>
      <c r="DA19" s="34">
        <v>-0.2</v>
      </c>
      <c r="DB19" s="34">
        <v>1</v>
      </c>
      <c r="DC19" s="34">
        <v>11.9</v>
      </c>
      <c r="DD19" s="34">
        <v>15.2</v>
      </c>
      <c r="DE19" s="34">
        <v>17.2</v>
      </c>
      <c r="DF19" s="34">
        <v>14.3</v>
      </c>
      <c r="DG19" s="34">
        <v>11.3</v>
      </c>
      <c r="DH19" s="34">
        <v>11.4</v>
      </c>
      <c r="DI19" s="34">
        <v>17.100000000000001</v>
      </c>
      <c r="DJ19" s="34">
        <v>23.5</v>
      </c>
      <c r="DK19" s="34">
        <v>59.2</v>
      </c>
      <c r="DL19" s="34">
        <v>56.9</v>
      </c>
      <c r="DM19" s="34">
        <v>52.4</v>
      </c>
      <c r="DN19" s="34">
        <v>46.7</v>
      </c>
      <c r="DO19" s="34">
        <v>17.7</v>
      </c>
      <c r="DP19" s="34">
        <v>15.9</v>
      </c>
      <c r="DQ19" s="34">
        <v>13.8</v>
      </c>
      <c r="DR19" s="34">
        <v>14.5</v>
      </c>
      <c r="DS19" s="34">
        <v>6.5</v>
      </c>
      <c r="DT19" s="34">
        <v>10.9</v>
      </c>
      <c r="DU19" s="34">
        <v>13.7</v>
      </c>
      <c r="DV19" s="34">
        <v>14.6</v>
      </c>
      <c r="DW19" s="34">
        <v>28.3</v>
      </c>
      <c r="DX19" s="34">
        <v>19.5</v>
      </c>
      <c r="DY19" s="34">
        <v>14.4</v>
      </c>
      <c r="DZ19" s="34">
        <v>13</v>
      </c>
      <c r="EA19" s="34">
        <v>32.9</v>
      </c>
      <c r="EB19" s="34">
        <v>39.200000000000003</v>
      </c>
      <c r="EC19" s="34">
        <v>40.200000000000003</v>
      </c>
      <c r="ED19" s="34">
        <v>38.799999999999997</v>
      </c>
    </row>
    <row r="20" spans="1:134" s="35" customFormat="1">
      <c r="A20" s="31" t="s">
        <v>224</v>
      </c>
      <c r="B20" s="34">
        <v>5572.5</v>
      </c>
      <c r="C20" s="34">
        <v>1344.1</v>
      </c>
      <c r="D20" s="34">
        <v>2873.5</v>
      </c>
      <c r="E20" s="34">
        <v>4492.3</v>
      </c>
      <c r="F20" s="34">
        <v>6073.8</v>
      </c>
      <c r="G20" s="34">
        <v>1418.1</v>
      </c>
      <c r="H20" s="34">
        <v>3199.9</v>
      </c>
      <c r="I20" s="34">
        <v>5085.1000000000004</v>
      </c>
      <c r="J20" s="34">
        <v>6952.8</v>
      </c>
      <c r="K20" s="34">
        <v>1700.7</v>
      </c>
      <c r="L20" s="34">
        <v>3626.5</v>
      </c>
      <c r="M20" s="34">
        <v>5679.3</v>
      </c>
      <c r="N20" s="34">
        <v>7638.4</v>
      </c>
      <c r="O20" s="34">
        <v>2030.2</v>
      </c>
      <c r="P20" s="34">
        <v>4123.3999999999996</v>
      </c>
      <c r="Q20" s="34">
        <v>6487.1</v>
      </c>
      <c r="R20" s="34">
        <v>8765.2000000000007</v>
      </c>
      <c r="S20" s="34">
        <v>2133.8000000000002</v>
      </c>
      <c r="T20" s="34">
        <v>4377</v>
      </c>
      <c r="U20" s="34">
        <v>6899.4</v>
      </c>
      <c r="V20" s="34">
        <v>9380.5</v>
      </c>
      <c r="W20" s="34">
        <v>2344</v>
      </c>
      <c r="X20" s="34">
        <v>5289.7</v>
      </c>
      <c r="Y20" s="34">
        <v>8394.5</v>
      </c>
      <c r="Z20" s="34">
        <v>11510.8</v>
      </c>
      <c r="AA20" s="34">
        <v>3215.7</v>
      </c>
      <c r="AB20" s="34">
        <v>6945.6</v>
      </c>
      <c r="AC20" s="34">
        <v>11102.1</v>
      </c>
      <c r="AD20" s="34">
        <v>15159.6</v>
      </c>
      <c r="AE20" s="34">
        <v>3855.3</v>
      </c>
      <c r="AF20" s="34">
        <v>7837.5</v>
      </c>
      <c r="AG20" s="34">
        <v>12336.6</v>
      </c>
      <c r="AH20" s="34">
        <v>16728.8</v>
      </c>
      <c r="AI20" s="34">
        <v>4502.8</v>
      </c>
      <c r="AJ20" s="34">
        <v>9233.7000000000007</v>
      </c>
      <c r="AK20" s="34">
        <v>14609.9</v>
      </c>
      <c r="AL20" s="34">
        <v>19990.3</v>
      </c>
      <c r="AM20" s="34">
        <v>5201.2</v>
      </c>
      <c r="AN20" s="34">
        <v>10453.700000000001</v>
      </c>
      <c r="AO20" s="34">
        <v>15864.6</v>
      </c>
      <c r="AP20" s="34">
        <v>21026.400000000001</v>
      </c>
      <c r="AQ20" s="34">
        <v>5942.8</v>
      </c>
      <c r="AR20" s="34">
        <v>11808.3</v>
      </c>
      <c r="AS20" s="34">
        <v>18383.2</v>
      </c>
      <c r="AT20" s="34">
        <v>25249.9</v>
      </c>
      <c r="AU20" s="34">
        <v>8828.2999999999993</v>
      </c>
      <c r="AV20" s="34">
        <v>19079.400000000001</v>
      </c>
      <c r="AW20" s="34">
        <v>32122.9</v>
      </c>
      <c r="AX20" s="34">
        <v>46076.5</v>
      </c>
      <c r="AY20" s="34">
        <v>16922.599999999999</v>
      </c>
      <c r="AZ20" s="34">
        <v>35494</v>
      </c>
      <c r="BA20" s="34">
        <v>53008.5</v>
      </c>
      <c r="BB20" s="34">
        <v>66405.100000000006</v>
      </c>
      <c r="BC20" s="34">
        <v>10947.4</v>
      </c>
      <c r="BD20" s="34">
        <v>22880</v>
      </c>
      <c r="BE20" s="34">
        <v>35578.1</v>
      </c>
      <c r="BF20" s="34">
        <v>49395.8</v>
      </c>
      <c r="BG20" s="34">
        <v>12770.3</v>
      </c>
      <c r="BH20" s="34">
        <v>25945.7</v>
      </c>
      <c r="BI20" s="34">
        <v>40021.1</v>
      </c>
      <c r="BJ20" s="34">
        <v>53296.3</v>
      </c>
      <c r="BK20" s="34">
        <v>11661.6</v>
      </c>
      <c r="BL20" s="34">
        <v>23539.7</v>
      </c>
      <c r="BM20" s="34">
        <v>37793.599999999999</v>
      </c>
      <c r="BN20" s="34">
        <v>51917</v>
      </c>
      <c r="BO20" s="34">
        <v>12727.7</v>
      </c>
      <c r="BP20" s="34">
        <v>27073.8</v>
      </c>
      <c r="BQ20" s="34">
        <v>41388.699999999997</v>
      </c>
      <c r="BR20" s="34">
        <v>56084.6</v>
      </c>
      <c r="BS20" s="34">
        <v>5.5</v>
      </c>
      <c r="BT20" s="34">
        <v>11.4</v>
      </c>
      <c r="BU20" s="34">
        <v>13.2</v>
      </c>
      <c r="BV20" s="34">
        <v>14.5</v>
      </c>
      <c r="BW20" s="34">
        <v>19.899999999999999</v>
      </c>
      <c r="BX20" s="34">
        <v>13.3</v>
      </c>
      <c r="BY20" s="34">
        <v>11.7</v>
      </c>
      <c r="BZ20" s="34">
        <v>9.9</v>
      </c>
      <c r="CA20" s="34">
        <v>19.399999999999999</v>
      </c>
      <c r="CB20" s="34">
        <v>13.7</v>
      </c>
      <c r="CC20" s="34">
        <v>14.2</v>
      </c>
      <c r="CD20" s="34">
        <v>14.8</v>
      </c>
      <c r="CE20" s="34">
        <v>5.0999999999999996</v>
      </c>
      <c r="CF20" s="34">
        <v>6.1</v>
      </c>
      <c r="CG20" s="34">
        <v>6.4</v>
      </c>
      <c r="CH20" s="34">
        <v>7</v>
      </c>
      <c r="CI20" s="34">
        <v>9.8000000000000007</v>
      </c>
      <c r="CJ20" s="34">
        <v>20.9</v>
      </c>
      <c r="CK20" s="34">
        <v>21.7</v>
      </c>
      <c r="CL20" s="34">
        <v>22.7</v>
      </c>
      <c r="CM20" s="34">
        <v>37.200000000000003</v>
      </c>
      <c r="CN20" s="34">
        <v>31.3</v>
      </c>
      <c r="CO20" s="34">
        <v>32.299999999999997</v>
      </c>
      <c r="CP20" s="34">
        <v>31.7</v>
      </c>
      <c r="CQ20" s="34">
        <v>19.899999999999999</v>
      </c>
      <c r="CR20" s="34">
        <v>12.8</v>
      </c>
      <c r="CS20" s="34">
        <v>11.1</v>
      </c>
      <c r="CT20" s="34">
        <v>10.4</v>
      </c>
      <c r="CU20" s="34">
        <v>16.8</v>
      </c>
      <c r="CV20" s="34">
        <v>17.8</v>
      </c>
      <c r="CW20" s="34">
        <v>18.399999999999999</v>
      </c>
      <c r="CX20" s="34">
        <v>19.5</v>
      </c>
      <c r="CY20" s="34">
        <v>15.5</v>
      </c>
      <c r="CZ20" s="34">
        <v>13.2</v>
      </c>
      <c r="DA20" s="34">
        <v>8.6</v>
      </c>
      <c r="DB20" s="34">
        <v>5.2</v>
      </c>
      <c r="DC20" s="34">
        <v>14.3</v>
      </c>
      <c r="DD20" s="34">
        <v>13</v>
      </c>
      <c r="DE20" s="34">
        <v>15.9</v>
      </c>
      <c r="DF20" s="34">
        <v>20.100000000000001</v>
      </c>
      <c r="DG20" s="34">
        <v>48.6</v>
      </c>
      <c r="DH20" s="34">
        <v>61.6</v>
      </c>
      <c r="DI20" s="34">
        <v>74.7</v>
      </c>
      <c r="DJ20" s="34">
        <v>82.5</v>
      </c>
      <c r="DK20" s="34">
        <v>91.7</v>
      </c>
      <c r="DL20" s="34">
        <v>86</v>
      </c>
      <c r="DM20" s="34">
        <v>65</v>
      </c>
      <c r="DN20" s="34">
        <v>44.1</v>
      </c>
      <c r="DO20" s="34">
        <v>-35.299999999999997</v>
      </c>
      <c r="DP20" s="34">
        <v>-35.5</v>
      </c>
      <c r="DQ20" s="34">
        <v>-32.9</v>
      </c>
      <c r="DR20" s="34">
        <v>-25.6</v>
      </c>
      <c r="DS20" s="34">
        <v>16.7</v>
      </c>
      <c r="DT20" s="34">
        <v>13.4</v>
      </c>
      <c r="DU20" s="34">
        <v>12.5</v>
      </c>
      <c r="DV20" s="34">
        <v>7.9</v>
      </c>
      <c r="DW20" s="34">
        <v>-8.6999999999999993</v>
      </c>
      <c r="DX20" s="34">
        <v>-9.3000000000000007</v>
      </c>
      <c r="DY20" s="34">
        <v>-5.6</v>
      </c>
      <c r="DZ20" s="34">
        <v>-2.6</v>
      </c>
      <c r="EA20" s="34">
        <v>9.1</v>
      </c>
      <c r="EB20" s="34">
        <v>15</v>
      </c>
      <c r="EC20" s="34">
        <v>9.5</v>
      </c>
      <c r="ED20" s="34">
        <v>8</v>
      </c>
    </row>
    <row r="21" spans="1:134" s="35" customFormat="1">
      <c r="A21" s="39" t="s">
        <v>225</v>
      </c>
      <c r="B21" s="32">
        <v>3452.2</v>
      </c>
      <c r="C21" s="32">
        <v>787.5</v>
      </c>
      <c r="D21" s="32">
        <v>1683.6</v>
      </c>
      <c r="E21" s="32">
        <v>2632</v>
      </c>
      <c r="F21" s="32">
        <v>3558.6</v>
      </c>
      <c r="G21" s="32">
        <v>808.8</v>
      </c>
      <c r="H21" s="32">
        <v>1825</v>
      </c>
      <c r="I21" s="32">
        <v>2900.1</v>
      </c>
      <c r="J21" s="32">
        <v>3965.3</v>
      </c>
      <c r="K21" s="33">
        <v>1003.1</v>
      </c>
      <c r="L21" s="33">
        <v>2138.9</v>
      </c>
      <c r="M21" s="33">
        <v>3349.7</v>
      </c>
      <c r="N21" s="33">
        <v>4505.2</v>
      </c>
      <c r="O21" s="33">
        <v>1146.8</v>
      </c>
      <c r="P21" s="33">
        <v>2329.1</v>
      </c>
      <c r="Q21" s="33">
        <v>3664.2</v>
      </c>
      <c r="R21" s="33">
        <v>4951</v>
      </c>
      <c r="S21" s="33">
        <v>1125.2</v>
      </c>
      <c r="T21" s="33">
        <v>2308.1</v>
      </c>
      <c r="U21" s="33">
        <v>3638.2</v>
      </c>
      <c r="V21" s="33">
        <v>4946.6000000000004</v>
      </c>
      <c r="W21" s="33">
        <v>1336.5</v>
      </c>
      <c r="X21" s="33">
        <v>3143.2</v>
      </c>
      <c r="Y21" s="33">
        <v>5017.8999999999996</v>
      </c>
      <c r="Z21" s="33">
        <v>6735.4</v>
      </c>
      <c r="AA21" s="33">
        <v>1750</v>
      </c>
      <c r="AB21" s="33">
        <v>3920.5</v>
      </c>
      <c r="AC21" s="33">
        <v>6244.9</v>
      </c>
      <c r="AD21" s="33">
        <v>8409.7000000000007</v>
      </c>
      <c r="AE21" s="33">
        <v>2186.9</v>
      </c>
      <c r="AF21" s="33">
        <v>4462.5</v>
      </c>
      <c r="AG21" s="33">
        <v>6777.3</v>
      </c>
      <c r="AH21" s="33">
        <v>8880.2999999999993</v>
      </c>
      <c r="AI21" s="33">
        <v>2320.1</v>
      </c>
      <c r="AJ21" s="33">
        <v>4956.1000000000004</v>
      </c>
      <c r="AK21" s="33">
        <v>7831.2</v>
      </c>
      <c r="AL21" s="33">
        <v>10360.9</v>
      </c>
      <c r="AM21" s="33">
        <v>2536</v>
      </c>
      <c r="AN21" s="33">
        <v>5303.6</v>
      </c>
      <c r="AO21" s="33">
        <v>8002.6</v>
      </c>
      <c r="AP21" s="33">
        <v>10696.8</v>
      </c>
      <c r="AQ21" s="33">
        <v>2665.3</v>
      </c>
      <c r="AR21" s="33">
        <v>5747.6</v>
      </c>
      <c r="AS21" s="33">
        <v>9299.6</v>
      </c>
      <c r="AT21" s="33">
        <v>12771.8</v>
      </c>
      <c r="AU21" s="33">
        <v>3998.2</v>
      </c>
      <c r="AV21" s="33">
        <v>9419.9</v>
      </c>
      <c r="AW21" s="33">
        <v>15701.4</v>
      </c>
      <c r="AX21" s="33">
        <v>22405.9</v>
      </c>
      <c r="AY21" s="33">
        <v>7034.1</v>
      </c>
      <c r="AZ21" s="33">
        <v>15258.6</v>
      </c>
      <c r="BA21" s="33">
        <v>23350.9</v>
      </c>
      <c r="BB21" s="33">
        <v>29194.9</v>
      </c>
      <c r="BC21" s="33">
        <v>4404.7</v>
      </c>
      <c r="BD21" s="33">
        <v>9329.7000000000007</v>
      </c>
      <c r="BE21" s="33">
        <v>14114</v>
      </c>
      <c r="BF21" s="33">
        <v>19181</v>
      </c>
      <c r="BG21" s="33">
        <v>4567.2</v>
      </c>
      <c r="BH21" s="33">
        <v>9399.2000000000007</v>
      </c>
      <c r="BI21" s="33">
        <v>14561.3</v>
      </c>
      <c r="BJ21" s="33">
        <v>19123.5</v>
      </c>
      <c r="BK21" s="33">
        <v>3938</v>
      </c>
      <c r="BL21" s="33">
        <v>7906</v>
      </c>
      <c r="BM21" s="34">
        <v>12304.3</v>
      </c>
      <c r="BN21" s="33">
        <v>14996.2</v>
      </c>
      <c r="BO21" s="33">
        <v>2984.5</v>
      </c>
      <c r="BP21" s="33">
        <v>6932.6</v>
      </c>
      <c r="BQ21" s="33">
        <v>10861.8</v>
      </c>
      <c r="BR21" s="33">
        <v>13816.2</v>
      </c>
      <c r="BS21" s="33">
        <v>2.7</v>
      </c>
      <c r="BT21" s="33">
        <v>8.4</v>
      </c>
      <c r="BU21" s="33">
        <v>10.199999999999999</v>
      </c>
      <c r="BV21" s="33">
        <v>11.4</v>
      </c>
      <c r="BW21" s="33">
        <v>24</v>
      </c>
      <c r="BX21" s="33">
        <v>17.2</v>
      </c>
      <c r="BY21" s="33">
        <v>15.5</v>
      </c>
      <c r="BZ21" s="33">
        <v>13.6</v>
      </c>
      <c r="CA21" s="33">
        <v>14.3</v>
      </c>
      <c r="CB21" s="33">
        <v>8.9</v>
      </c>
      <c r="CC21" s="33">
        <v>9.4</v>
      </c>
      <c r="CD21" s="33">
        <v>9.9</v>
      </c>
      <c r="CE21" s="33">
        <v>-1.9</v>
      </c>
      <c r="CF21" s="33">
        <v>-0.9</v>
      </c>
      <c r="CG21" s="33">
        <v>-0.7</v>
      </c>
      <c r="CH21" s="33">
        <v>-0.1</v>
      </c>
      <c r="CI21" s="33">
        <v>18.8</v>
      </c>
      <c r="CJ21" s="33">
        <v>36.200000000000003</v>
      </c>
      <c r="CK21" s="33">
        <v>37.9</v>
      </c>
      <c r="CL21" s="33">
        <v>36.200000000000003</v>
      </c>
      <c r="CM21" s="33">
        <v>30.9</v>
      </c>
      <c r="CN21" s="33">
        <v>24.7</v>
      </c>
      <c r="CO21" s="33">
        <v>24.5</v>
      </c>
      <c r="CP21" s="33">
        <v>24.9</v>
      </c>
      <c r="CQ21" s="33">
        <v>25</v>
      </c>
      <c r="CR21" s="33">
        <v>13.8</v>
      </c>
      <c r="CS21" s="33">
        <v>8.5</v>
      </c>
      <c r="CT21" s="33">
        <v>5.6</v>
      </c>
      <c r="CU21" s="33">
        <v>6.1</v>
      </c>
      <c r="CV21" s="33">
        <v>11.1</v>
      </c>
      <c r="CW21" s="33">
        <v>15.5</v>
      </c>
      <c r="CX21" s="33">
        <v>16.7</v>
      </c>
      <c r="CY21" s="33">
        <v>9.3000000000000007</v>
      </c>
      <c r="CZ21" s="33">
        <v>7</v>
      </c>
      <c r="DA21" s="33">
        <v>2.2000000000000002</v>
      </c>
      <c r="DB21" s="33">
        <v>3.2</v>
      </c>
      <c r="DC21" s="33">
        <v>5.0999999999999996</v>
      </c>
      <c r="DD21" s="33">
        <v>8.4</v>
      </c>
      <c r="DE21" s="33">
        <v>16.2</v>
      </c>
      <c r="DF21" s="33">
        <v>19.399999999999999</v>
      </c>
      <c r="DG21" s="33">
        <v>50</v>
      </c>
      <c r="DH21" s="33">
        <v>63.9</v>
      </c>
      <c r="DI21" s="33">
        <v>68.8</v>
      </c>
      <c r="DJ21" s="33">
        <v>75.400000000000006</v>
      </c>
      <c r="DK21" s="33">
        <v>75.900000000000006</v>
      </c>
      <c r="DL21" s="33">
        <v>62</v>
      </c>
      <c r="DM21" s="33">
        <v>48.7</v>
      </c>
      <c r="DN21" s="33">
        <v>30.3</v>
      </c>
      <c r="DO21" s="33">
        <v>-37.4</v>
      </c>
      <c r="DP21" s="33">
        <v>-38.9</v>
      </c>
      <c r="DQ21" s="33">
        <v>-39.6</v>
      </c>
      <c r="DR21" s="33">
        <v>-34.299999999999997</v>
      </c>
      <c r="DS21" s="33">
        <v>3.7</v>
      </c>
      <c r="DT21" s="33">
        <v>0.7</v>
      </c>
      <c r="DU21" s="33">
        <v>3.2</v>
      </c>
      <c r="DV21" s="33">
        <v>-0.3</v>
      </c>
      <c r="DW21" s="33">
        <v>-13.8</v>
      </c>
      <c r="DX21" s="33">
        <v>-15.9</v>
      </c>
      <c r="DY21" s="33">
        <v>-15.5</v>
      </c>
      <c r="DZ21" s="33">
        <v>-21.6</v>
      </c>
      <c r="EA21" s="33">
        <v>-24.2</v>
      </c>
      <c r="EB21" s="33">
        <v>-12.3</v>
      </c>
      <c r="EC21" s="33">
        <v>-11.7</v>
      </c>
      <c r="ED21" s="33">
        <v>-7.9</v>
      </c>
    </row>
    <row r="22" spans="1:134" s="35" customFormat="1">
      <c r="A22" s="39" t="s">
        <v>226</v>
      </c>
      <c r="B22" s="34">
        <v>2120.3000000000002</v>
      </c>
      <c r="C22" s="34">
        <v>556.6</v>
      </c>
      <c r="D22" s="34">
        <v>1189.9000000000001</v>
      </c>
      <c r="E22" s="34">
        <v>1860.3</v>
      </c>
      <c r="F22" s="34">
        <v>2515.1</v>
      </c>
      <c r="G22" s="34">
        <v>609.29999999999995</v>
      </c>
      <c r="H22" s="34">
        <v>1374.9</v>
      </c>
      <c r="I22" s="34">
        <v>2185</v>
      </c>
      <c r="J22" s="34">
        <v>2987.5</v>
      </c>
      <c r="K22" s="34">
        <v>697.6</v>
      </c>
      <c r="L22" s="34">
        <v>1487.6</v>
      </c>
      <c r="M22" s="34">
        <v>2329.6</v>
      </c>
      <c r="N22" s="34">
        <v>3133.3</v>
      </c>
      <c r="O22" s="34">
        <v>883.4</v>
      </c>
      <c r="P22" s="34">
        <v>1794.3</v>
      </c>
      <c r="Q22" s="34">
        <v>2822.8</v>
      </c>
      <c r="R22" s="34">
        <v>3814.1</v>
      </c>
      <c r="S22" s="34">
        <v>1008.6</v>
      </c>
      <c r="T22" s="34">
        <v>2068.9</v>
      </c>
      <c r="U22" s="34">
        <v>3261.2</v>
      </c>
      <c r="V22" s="34">
        <v>4433.8999999999996</v>
      </c>
      <c r="W22" s="34">
        <v>1007.5</v>
      </c>
      <c r="X22" s="34">
        <v>2146.5</v>
      </c>
      <c r="Y22" s="34">
        <v>3376.5</v>
      </c>
      <c r="Z22" s="34">
        <v>4775.5</v>
      </c>
      <c r="AA22" s="34">
        <v>1465.6</v>
      </c>
      <c r="AB22" s="34">
        <v>3025.1</v>
      </c>
      <c r="AC22" s="34">
        <v>4857.2</v>
      </c>
      <c r="AD22" s="34">
        <v>6749.9</v>
      </c>
      <c r="AE22" s="34">
        <v>1668.4</v>
      </c>
      <c r="AF22" s="34">
        <v>3375</v>
      </c>
      <c r="AG22" s="34">
        <v>5559.3</v>
      </c>
      <c r="AH22" s="34">
        <v>7848.5</v>
      </c>
      <c r="AI22" s="34">
        <v>2182.6999999999998</v>
      </c>
      <c r="AJ22" s="34">
        <v>4277.6000000000004</v>
      </c>
      <c r="AK22" s="34">
        <v>6778.8</v>
      </c>
      <c r="AL22" s="34">
        <v>9629.4</v>
      </c>
      <c r="AM22" s="34">
        <v>2665.2</v>
      </c>
      <c r="AN22" s="34">
        <v>5150.1000000000004</v>
      </c>
      <c r="AO22" s="34">
        <v>7862</v>
      </c>
      <c r="AP22" s="34">
        <v>10329.5</v>
      </c>
      <c r="AQ22" s="34">
        <v>3277.5</v>
      </c>
      <c r="AR22" s="34">
        <v>6060.7</v>
      </c>
      <c r="AS22" s="34">
        <v>9083.6</v>
      </c>
      <c r="AT22" s="34">
        <v>12478</v>
      </c>
      <c r="AU22" s="34">
        <v>4830</v>
      </c>
      <c r="AV22" s="34">
        <v>9659.5</v>
      </c>
      <c r="AW22" s="34">
        <v>16421.5</v>
      </c>
      <c r="AX22" s="34">
        <v>23670.6</v>
      </c>
      <c r="AY22" s="34">
        <v>9888.5</v>
      </c>
      <c r="AZ22" s="34">
        <v>20235.400000000001</v>
      </c>
      <c r="BA22" s="34">
        <v>29657.5</v>
      </c>
      <c r="BB22" s="34">
        <v>37210.300000000003</v>
      </c>
      <c r="BC22" s="34">
        <v>6542.7</v>
      </c>
      <c r="BD22" s="34">
        <v>13550.3</v>
      </c>
      <c r="BE22" s="34">
        <v>21464.1</v>
      </c>
      <c r="BF22" s="34">
        <v>30214.7</v>
      </c>
      <c r="BG22" s="34">
        <v>8203.1</v>
      </c>
      <c r="BH22" s="34">
        <v>16546.5</v>
      </c>
      <c r="BI22" s="34">
        <v>25459.8</v>
      </c>
      <c r="BJ22" s="34">
        <v>34172.9</v>
      </c>
      <c r="BK22" s="34">
        <v>7723.5</v>
      </c>
      <c r="BL22" s="34">
        <v>15633.7</v>
      </c>
      <c r="BM22" s="34">
        <v>25489.3</v>
      </c>
      <c r="BN22" s="34">
        <v>36920.800000000003</v>
      </c>
      <c r="BO22" s="34">
        <v>9743.2000000000007</v>
      </c>
      <c r="BP22" s="34">
        <v>20141.2</v>
      </c>
      <c r="BQ22" s="34">
        <v>30526.9</v>
      </c>
      <c r="BR22" s="34">
        <v>42268.5</v>
      </c>
      <c r="BS22" s="34">
        <v>9.5</v>
      </c>
      <c r="BT22" s="34">
        <v>15.6</v>
      </c>
      <c r="BU22" s="34">
        <v>17.5</v>
      </c>
      <c r="BV22" s="34">
        <v>18.8</v>
      </c>
      <c r="BW22" s="34">
        <v>14.5</v>
      </c>
      <c r="BX22" s="34">
        <v>8.1999999999999993</v>
      </c>
      <c r="BY22" s="34">
        <v>6.6</v>
      </c>
      <c r="BZ22" s="34">
        <v>4.9000000000000004</v>
      </c>
      <c r="CA22" s="34">
        <v>26.6</v>
      </c>
      <c r="CB22" s="34">
        <v>20.6</v>
      </c>
      <c r="CC22" s="34">
        <v>21.2</v>
      </c>
      <c r="CD22" s="34">
        <v>21.7</v>
      </c>
      <c r="CE22" s="34">
        <v>14.2</v>
      </c>
      <c r="CF22" s="34">
        <v>15.3</v>
      </c>
      <c r="CG22" s="34">
        <v>15.5</v>
      </c>
      <c r="CH22" s="34">
        <v>16.2</v>
      </c>
      <c r="CI22" s="34">
        <v>-0.1</v>
      </c>
      <c r="CJ22" s="34">
        <v>3.8</v>
      </c>
      <c r="CK22" s="34">
        <v>3.5</v>
      </c>
      <c r="CL22" s="34">
        <v>7.7</v>
      </c>
      <c r="CM22" s="34">
        <v>45.5</v>
      </c>
      <c r="CN22" s="34">
        <v>40.9</v>
      </c>
      <c r="CO22" s="34">
        <v>43.9</v>
      </c>
      <c r="CP22" s="34">
        <v>41.3</v>
      </c>
      <c r="CQ22" s="34">
        <v>13.8</v>
      </c>
      <c r="CR22" s="34">
        <v>11.6</v>
      </c>
      <c r="CS22" s="34">
        <v>14.5</v>
      </c>
      <c r="CT22" s="34">
        <v>16.3</v>
      </c>
      <c r="CU22" s="34">
        <v>30.8</v>
      </c>
      <c r="CV22" s="34">
        <v>26.7</v>
      </c>
      <c r="CW22" s="34">
        <v>21.9</v>
      </c>
      <c r="CX22" s="34">
        <v>22.7</v>
      </c>
      <c r="CY22" s="34">
        <v>22.1</v>
      </c>
      <c r="CZ22" s="34">
        <v>20.399999999999999</v>
      </c>
      <c r="DA22" s="34">
        <v>16</v>
      </c>
      <c r="DB22" s="34">
        <v>7.3</v>
      </c>
      <c r="DC22" s="34">
        <v>23</v>
      </c>
      <c r="DD22" s="34">
        <v>17.7</v>
      </c>
      <c r="DE22" s="34">
        <v>15.5</v>
      </c>
      <c r="DF22" s="34">
        <v>20.8</v>
      </c>
      <c r="DG22" s="34">
        <v>47.4</v>
      </c>
      <c r="DH22" s="34">
        <v>59.4</v>
      </c>
      <c r="DI22" s="34">
        <v>80.8</v>
      </c>
      <c r="DJ22" s="34">
        <v>89.7</v>
      </c>
      <c r="DK22" s="34">
        <v>104.7</v>
      </c>
      <c r="DL22" s="34">
        <v>109.5</v>
      </c>
      <c r="DM22" s="34">
        <v>80.599999999999994</v>
      </c>
      <c r="DN22" s="34">
        <v>57.2</v>
      </c>
      <c r="DO22" s="34">
        <v>-33.799999999999997</v>
      </c>
      <c r="DP22" s="34">
        <v>-33</v>
      </c>
      <c r="DQ22" s="34">
        <v>-27.6</v>
      </c>
      <c r="DR22" s="34">
        <v>-18.8</v>
      </c>
      <c r="DS22" s="34">
        <v>25.4</v>
      </c>
      <c r="DT22" s="34">
        <v>22.1</v>
      </c>
      <c r="DU22" s="34">
        <v>18.600000000000001</v>
      </c>
      <c r="DV22" s="34">
        <v>13.1</v>
      </c>
      <c r="DW22" s="34">
        <v>-5.8</v>
      </c>
      <c r="DX22" s="34">
        <v>-5.5</v>
      </c>
      <c r="DY22" s="34">
        <v>0.1</v>
      </c>
      <c r="DZ22" s="34">
        <v>8</v>
      </c>
      <c r="EA22" s="34">
        <v>26.1</v>
      </c>
      <c r="EB22" s="34">
        <v>28.8</v>
      </c>
      <c r="EC22" s="34">
        <v>19.8</v>
      </c>
      <c r="ED22" s="34">
        <v>14.5</v>
      </c>
    </row>
    <row r="23" spans="1:134" s="35" customFormat="1">
      <c r="A23" s="31" t="s">
        <v>188</v>
      </c>
      <c r="B23" s="34">
        <v>5837</v>
      </c>
      <c r="C23" s="34">
        <v>1639.9</v>
      </c>
      <c r="D23" s="34">
        <v>3292.9</v>
      </c>
      <c r="E23" s="34">
        <v>5201.8999999999996</v>
      </c>
      <c r="F23" s="34">
        <v>7185.9</v>
      </c>
      <c r="G23" s="34">
        <v>2158.8000000000002</v>
      </c>
      <c r="H23" s="34">
        <v>4558.1000000000004</v>
      </c>
      <c r="I23" s="34">
        <v>6486.8</v>
      </c>
      <c r="J23" s="34">
        <v>9472.2000000000007</v>
      </c>
      <c r="K23" s="34">
        <v>2918.8</v>
      </c>
      <c r="L23" s="34">
        <v>5536.7</v>
      </c>
      <c r="M23" s="34">
        <v>8193.7000000000007</v>
      </c>
      <c r="N23" s="34">
        <v>11484.8</v>
      </c>
      <c r="O23" s="34">
        <v>3015.1</v>
      </c>
      <c r="P23" s="34">
        <v>6139.9</v>
      </c>
      <c r="Q23" s="34">
        <v>9527.1</v>
      </c>
      <c r="R23" s="34">
        <v>13656.9</v>
      </c>
      <c r="S23" s="34">
        <v>3649.5</v>
      </c>
      <c r="T23" s="34">
        <v>7259.2</v>
      </c>
      <c r="U23" s="34">
        <v>11240.7</v>
      </c>
      <c r="V23" s="34">
        <v>15893.1</v>
      </c>
      <c r="W23" s="34">
        <v>3572.1</v>
      </c>
      <c r="X23" s="34">
        <v>7597.9</v>
      </c>
      <c r="Y23" s="34">
        <v>11537.2</v>
      </c>
      <c r="Z23" s="34">
        <v>16210.7</v>
      </c>
      <c r="AA23" s="34">
        <v>4279.1000000000004</v>
      </c>
      <c r="AB23" s="34">
        <v>9094</v>
      </c>
      <c r="AC23" s="34">
        <v>14129.7</v>
      </c>
      <c r="AD23" s="34">
        <v>20081</v>
      </c>
      <c r="AE23" s="34">
        <v>5090.3</v>
      </c>
      <c r="AF23" s="34">
        <v>10795.8</v>
      </c>
      <c r="AG23" s="34">
        <v>17183.2</v>
      </c>
      <c r="AH23" s="34">
        <v>23433</v>
      </c>
      <c r="AI23" s="34">
        <v>6006.2</v>
      </c>
      <c r="AJ23" s="34">
        <v>11994.1</v>
      </c>
      <c r="AK23" s="34">
        <v>18052</v>
      </c>
      <c r="AL23" s="34">
        <v>23980.400000000001</v>
      </c>
      <c r="AM23" s="34">
        <v>5576.3</v>
      </c>
      <c r="AN23" s="34">
        <v>11541.2</v>
      </c>
      <c r="AO23" s="34">
        <v>17121.599999999999</v>
      </c>
      <c r="AP23" s="34">
        <v>23095.1</v>
      </c>
      <c r="AQ23" s="34">
        <v>6989.1</v>
      </c>
      <c r="AR23" s="34">
        <v>14128.9</v>
      </c>
      <c r="AS23" s="34">
        <v>21425.9</v>
      </c>
      <c r="AT23" s="34">
        <v>28351.4</v>
      </c>
      <c r="AU23" s="34">
        <v>6350</v>
      </c>
      <c r="AV23" s="34">
        <v>12594.8</v>
      </c>
      <c r="AW23" s="34">
        <v>20510</v>
      </c>
      <c r="AX23" s="34">
        <v>28664.7</v>
      </c>
      <c r="AY23" s="34">
        <v>10568.9</v>
      </c>
      <c r="AZ23" s="34">
        <v>20238.3</v>
      </c>
      <c r="BA23" s="34">
        <v>30152.9</v>
      </c>
      <c r="BB23" s="34">
        <v>41297.599999999999</v>
      </c>
      <c r="BC23" s="34">
        <v>12792.4</v>
      </c>
      <c r="BD23" s="34">
        <v>25392.799999999999</v>
      </c>
      <c r="BE23" s="34">
        <v>39614.1</v>
      </c>
      <c r="BF23" s="34">
        <v>59227</v>
      </c>
      <c r="BG23" s="34">
        <v>17362.2</v>
      </c>
      <c r="BH23" s="34">
        <v>35882.800000000003</v>
      </c>
      <c r="BI23" s="34">
        <v>55105.7</v>
      </c>
      <c r="BJ23" s="34">
        <v>76995.100000000006</v>
      </c>
      <c r="BK23" s="34">
        <v>20714.099999999999</v>
      </c>
      <c r="BL23" s="34">
        <v>39127.4</v>
      </c>
      <c r="BM23" s="34">
        <v>58255.8</v>
      </c>
      <c r="BN23" s="34">
        <v>88559.2</v>
      </c>
      <c r="BO23" s="34">
        <v>24015.4</v>
      </c>
      <c r="BP23" s="34">
        <v>49472.2</v>
      </c>
      <c r="BQ23" s="34">
        <v>72175</v>
      </c>
      <c r="BR23" s="34">
        <v>92737.3</v>
      </c>
      <c r="BS23" s="34">
        <v>31.6</v>
      </c>
      <c r="BT23" s="34">
        <v>38.4</v>
      </c>
      <c r="BU23" s="34">
        <v>24.7</v>
      </c>
      <c r="BV23" s="34">
        <v>31.8</v>
      </c>
      <c r="BW23" s="34">
        <v>35.200000000000003</v>
      </c>
      <c r="BX23" s="34">
        <v>21.5</v>
      </c>
      <c r="BY23" s="34">
        <v>26.3</v>
      </c>
      <c r="BZ23" s="34">
        <v>21.2</v>
      </c>
      <c r="CA23" s="34">
        <v>3.3</v>
      </c>
      <c r="CB23" s="34">
        <v>10.9</v>
      </c>
      <c r="CC23" s="34">
        <v>16.3</v>
      </c>
      <c r="CD23" s="34">
        <v>18.899999999999999</v>
      </c>
      <c r="CE23" s="34">
        <v>21</v>
      </c>
      <c r="CF23" s="34">
        <v>18.2</v>
      </c>
      <c r="CG23" s="34">
        <v>18</v>
      </c>
      <c r="CH23" s="34">
        <v>16.399999999999999</v>
      </c>
      <c r="CI23" s="34">
        <v>-2.1</v>
      </c>
      <c r="CJ23" s="34">
        <v>4.7</v>
      </c>
      <c r="CK23" s="34">
        <v>2.6</v>
      </c>
      <c r="CL23" s="34">
        <v>2</v>
      </c>
      <c r="CM23" s="34">
        <v>19.8</v>
      </c>
      <c r="CN23" s="34">
        <v>19.7</v>
      </c>
      <c r="CO23" s="34">
        <v>22.5</v>
      </c>
      <c r="CP23" s="34">
        <v>23.9</v>
      </c>
      <c r="CQ23" s="34">
        <v>19</v>
      </c>
      <c r="CR23" s="34">
        <v>18.7</v>
      </c>
      <c r="CS23" s="34">
        <v>21.6</v>
      </c>
      <c r="CT23" s="34">
        <v>16.7</v>
      </c>
      <c r="CU23" s="34">
        <v>18</v>
      </c>
      <c r="CV23" s="34">
        <v>11.1</v>
      </c>
      <c r="CW23" s="34">
        <v>5.0999999999999996</v>
      </c>
      <c r="CX23" s="34">
        <v>2.2999999999999998</v>
      </c>
      <c r="CY23" s="34">
        <v>-7.2</v>
      </c>
      <c r="CZ23" s="34">
        <v>-3.8</v>
      </c>
      <c r="DA23" s="34">
        <v>-5.2</v>
      </c>
      <c r="DB23" s="34">
        <v>-3.7</v>
      </c>
      <c r="DC23" s="34">
        <v>25.3</v>
      </c>
      <c r="DD23" s="34">
        <v>22.4</v>
      </c>
      <c r="DE23" s="34">
        <v>25.1</v>
      </c>
      <c r="DF23" s="34">
        <v>22.8</v>
      </c>
      <c r="DG23" s="34">
        <v>-9.1</v>
      </c>
      <c r="DH23" s="34">
        <v>-10.9</v>
      </c>
      <c r="DI23" s="34">
        <v>-4.3</v>
      </c>
      <c r="DJ23" s="34">
        <v>1.1000000000000001</v>
      </c>
      <c r="DK23" s="34">
        <v>66.400000000000006</v>
      </c>
      <c r="DL23" s="34">
        <v>60.7</v>
      </c>
      <c r="DM23" s="34">
        <v>47</v>
      </c>
      <c r="DN23" s="34">
        <v>44.1</v>
      </c>
      <c r="DO23" s="34">
        <v>21</v>
      </c>
      <c r="DP23" s="34">
        <v>25.5</v>
      </c>
      <c r="DQ23" s="34">
        <v>31.4</v>
      </c>
      <c r="DR23" s="34">
        <v>43.4</v>
      </c>
      <c r="DS23" s="34">
        <v>35.700000000000003</v>
      </c>
      <c r="DT23" s="34">
        <v>41.3</v>
      </c>
      <c r="DU23" s="34">
        <v>39.1</v>
      </c>
      <c r="DV23" s="34">
        <v>30</v>
      </c>
      <c r="DW23" s="34">
        <v>19.3</v>
      </c>
      <c r="DX23" s="34">
        <v>9</v>
      </c>
      <c r="DY23" s="34">
        <v>5.7</v>
      </c>
      <c r="DZ23" s="34">
        <v>15</v>
      </c>
      <c r="EA23" s="34">
        <v>15.9</v>
      </c>
      <c r="EB23" s="34">
        <v>26.4</v>
      </c>
      <c r="EC23" s="34">
        <v>23.9</v>
      </c>
      <c r="ED23" s="34">
        <v>4.7</v>
      </c>
    </row>
    <row r="24" spans="1:134" s="35" customFormat="1">
      <c r="A24" s="60" t="s">
        <v>75</v>
      </c>
      <c r="B24" s="34">
        <v>59219.3</v>
      </c>
      <c r="C24" s="34">
        <v>16647.5</v>
      </c>
      <c r="D24" s="34">
        <v>33784.6</v>
      </c>
      <c r="E24" s="34">
        <v>51452.4</v>
      </c>
      <c r="F24" s="34">
        <v>70516.5</v>
      </c>
      <c r="G24" s="34">
        <v>19520.099999999999</v>
      </c>
      <c r="H24" s="34">
        <v>39218.9</v>
      </c>
      <c r="I24" s="34">
        <v>58794.3</v>
      </c>
      <c r="J24" s="34">
        <v>81595.100000000006</v>
      </c>
      <c r="K24" s="34">
        <v>21495.599999999999</v>
      </c>
      <c r="L24" s="34">
        <v>43859.199999999997</v>
      </c>
      <c r="M24" s="34">
        <v>66702.8</v>
      </c>
      <c r="N24" s="34">
        <v>92819.4</v>
      </c>
      <c r="O24" s="34">
        <v>25925</v>
      </c>
      <c r="P24" s="34">
        <v>52402.5</v>
      </c>
      <c r="Q24" s="34">
        <v>79427.7</v>
      </c>
      <c r="R24" s="34">
        <v>108466</v>
      </c>
      <c r="S24" s="34">
        <v>29655.8</v>
      </c>
      <c r="T24" s="34">
        <v>59305.1</v>
      </c>
      <c r="U24" s="34">
        <v>88490.5</v>
      </c>
      <c r="V24" s="34">
        <v>120116.9</v>
      </c>
      <c r="W24" s="34">
        <v>34360.9</v>
      </c>
      <c r="X24" s="34">
        <v>69033.899999999994</v>
      </c>
      <c r="Y24" s="34">
        <v>103933</v>
      </c>
      <c r="Z24" s="34">
        <v>143030.20000000001</v>
      </c>
      <c r="AA24" s="34">
        <v>37896.300000000003</v>
      </c>
      <c r="AB24" s="34">
        <v>75466.7</v>
      </c>
      <c r="AC24" s="34">
        <v>115113.7</v>
      </c>
      <c r="AD24" s="34">
        <v>160333.79999999999</v>
      </c>
      <c r="AE24" s="34">
        <v>42167.199999999997</v>
      </c>
      <c r="AF24" s="34">
        <v>85506</v>
      </c>
      <c r="AG24" s="34">
        <v>129251.2</v>
      </c>
      <c r="AH24" s="34">
        <v>179477.4</v>
      </c>
      <c r="AI24" s="34">
        <v>48135.9</v>
      </c>
      <c r="AJ24" s="34">
        <v>97793.8</v>
      </c>
      <c r="AK24" s="34">
        <v>148182.9</v>
      </c>
      <c r="AL24" s="34">
        <v>206813.4</v>
      </c>
      <c r="AM24" s="34">
        <v>54656.6</v>
      </c>
      <c r="AN24" s="34">
        <v>110547.3</v>
      </c>
      <c r="AO24" s="34">
        <v>166542.9</v>
      </c>
      <c r="AP24" s="34">
        <v>228157.1</v>
      </c>
      <c r="AQ24" s="34">
        <v>58433.599999999999</v>
      </c>
      <c r="AR24" s="34">
        <v>119421.3</v>
      </c>
      <c r="AS24" s="34">
        <v>181177.3</v>
      </c>
      <c r="AT24" s="34">
        <v>254617.8</v>
      </c>
      <c r="AU24" s="34">
        <v>74811</v>
      </c>
      <c r="AV24" s="34">
        <v>158048.9</v>
      </c>
      <c r="AW24" s="34">
        <v>251075.4</v>
      </c>
      <c r="AX24" s="34">
        <v>361298.2</v>
      </c>
      <c r="AY24" s="34">
        <v>122346.6</v>
      </c>
      <c r="AZ24" s="34">
        <v>255154.1</v>
      </c>
      <c r="BA24" s="34">
        <v>393879</v>
      </c>
      <c r="BB24" s="34">
        <v>531793.19999999995</v>
      </c>
      <c r="BC24" s="34">
        <v>134518.5</v>
      </c>
      <c r="BD24" s="34">
        <v>272334</v>
      </c>
      <c r="BE24" s="34">
        <v>424383.9</v>
      </c>
      <c r="BF24" s="34">
        <v>592347.19999999995</v>
      </c>
      <c r="BG24" s="34">
        <v>160368.1</v>
      </c>
      <c r="BH24" s="34">
        <v>330939.3</v>
      </c>
      <c r="BI24" s="34">
        <v>504911.5</v>
      </c>
      <c r="BJ24" s="34">
        <v>697135.5</v>
      </c>
      <c r="BK24" s="34">
        <v>181742.2</v>
      </c>
      <c r="BL24" s="34">
        <v>369320.7</v>
      </c>
      <c r="BM24" s="34">
        <v>568648.6</v>
      </c>
      <c r="BN24" s="34">
        <v>794305.1</v>
      </c>
      <c r="BO24" s="34">
        <v>213890.4</v>
      </c>
      <c r="BP24" s="34">
        <v>444790.8</v>
      </c>
      <c r="BQ24" s="34">
        <v>681167.3</v>
      </c>
      <c r="BR24" s="34">
        <v>933739</v>
      </c>
      <c r="BS24" s="34">
        <v>17.3</v>
      </c>
      <c r="BT24" s="34">
        <v>16.100000000000001</v>
      </c>
      <c r="BU24" s="34">
        <v>14.3</v>
      </c>
      <c r="BV24" s="34">
        <v>15.7</v>
      </c>
      <c r="BW24" s="34">
        <v>10.1</v>
      </c>
      <c r="BX24" s="34">
        <v>11.8</v>
      </c>
      <c r="BY24" s="34">
        <v>13.5</v>
      </c>
      <c r="BZ24" s="34">
        <v>13.8</v>
      </c>
      <c r="CA24" s="34">
        <v>20.6</v>
      </c>
      <c r="CB24" s="34">
        <v>19.5</v>
      </c>
      <c r="CC24" s="34">
        <v>19.100000000000001</v>
      </c>
      <c r="CD24" s="34">
        <v>16.899999999999999</v>
      </c>
      <c r="CE24" s="34">
        <v>14.4</v>
      </c>
      <c r="CF24" s="34">
        <v>13.2</v>
      </c>
      <c r="CG24" s="34">
        <v>11.4</v>
      </c>
      <c r="CH24" s="34">
        <v>10.7</v>
      </c>
      <c r="CI24" s="34">
        <v>15.9</v>
      </c>
      <c r="CJ24" s="34">
        <v>16.399999999999999</v>
      </c>
      <c r="CK24" s="34">
        <v>17.5</v>
      </c>
      <c r="CL24" s="34">
        <v>19.100000000000001</v>
      </c>
      <c r="CM24" s="34">
        <v>10.3</v>
      </c>
      <c r="CN24" s="34">
        <v>9.3000000000000007</v>
      </c>
      <c r="CO24" s="34">
        <v>10.8</v>
      </c>
      <c r="CP24" s="34">
        <v>12.1</v>
      </c>
      <c r="CQ24" s="34">
        <v>11.3</v>
      </c>
      <c r="CR24" s="34">
        <v>13.3</v>
      </c>
      <c r="CS24" s="34">
        <v>12.3</v>
      </c>
      <c r="CT24" s="34">
        <v>11.9</v>
      </c>
      <c r="CU24" s="34">
        <v>14.2</v>
      </c>
      <c r="CV24" s="34">
        <v>14.4</v>
      </c>
      <c r="CW24" s="34">
        <v>14.6</v>
      </c>
      <c r="CX24" s="34">
        <v>15.2</v>
      </c>
      <c r="CY24" s="34">
        <v>13.5</v>
      </c>
      <c r="CZ24" s="34">
        <v>13</v>
      </c>
      <c r="DA24" s="34">
        <v>12.4</v>
      </c>
      <c r="DB24" s="34">
        <v>10.3</v>
      </c>
      <c r="DC24" s="34">
        <v>6.9</v>
      </c>
      <c r="DD24" s="34">
        <v>8</v>
      </c>
      <c r="DE24" s="34">
        <v>8.8000000000000007</v>
      </c>
      <c r="DF24" s="34">
        <v>11.6</v>
      </c>
      <c r="DG24" s="34">
        <v>28</v>
      </c>
      <c r="DH24" s="34">
        <v>32.299999999999997</v>
      </c>
      <c r="DI24" s="34">
        <v>38.6</v>
      </c>
      <c r="DJ24" s="34">
        <v>41.9</v>
      </c>
      <c r="DK24" s="34">
        <v>63.5</v>
      </c>
      <c r="DL24" s="34">
        <v>61.4</v>
      </c>
      <c r="DM24" s="34">
        <v>56.9</v>
      </c>
      <c r="DN24" s="34">
        <v>47.2</v>
      </c>
      <c r="DO24" s="34">
        <v>9.9</v>
      </c>
      <c r="DP24" s="34">
        <v>6.7</v>
      </c>
      <c r="DQ24" s="34">
        <v>7.7</v>
      </c>
      <c r="DR24" s="34">
        <v>11.4</v>
      </c>
      <c r="DS24" s="34">
        <v>19.2</v>
      </c>
      <c r="DT24" s="34">
        <v>21.5</v>
      </c>
      <c r="DU24" s="34">
        <v>19</v>
      </c>
      <c r="DV24" s="34">
        <v>17.7</v>
      </c>
      <c r="DW24" s="34">
        <v>13.3</v>
      </c>
      <c r="DX24" s="34">
        <v>11.6</v>
      </c>
      <c r="DY24" s="34">
        <v>12.6</v>
      </c>
      <c r="DZ24" s="34">
        <v>13.9</v>
      </c>
      <c r="EA24" s="34">
        <v>17.7</v>
      </c>
      <c r="EB24" s="34">
        <v>20.399999999999999</v>
      </c>
      <c r="EC24" s="34">
        <v>19.8</v>
      </c>
      <c r="ED24" s="34">
        <v>17.600000000000001</v>
      </c>
    </row>
    <row r="25" spans="1:134" s="35" customFormat="1">
      <c r="A25" s="31" t="s">
        <v>227</v>
      </c>
      <c r="B25" s="34">
        <v>1554.9</v>
      </c>
      <c r="C25" s="34">
        <v>520.1</v>
      </c>
      <c r="D25" s="34">
        <v>1077.4000000000001</v>
      </c>
      <c r="E25" s="34">
        <v>1720.9</v>
      </c>
      <c r="F25" s="34">
        <v>2385.9</v>
      </c>
      <c r="G25" s="34">
        <v>671.2</v>
      </c>
      <c r="H25" s="34">
        <v>1353.7</v>
      </c>
      <c r="I25" s="34">
        <v>2054.1999999999998</v>
      </c>
      <c r="J25" s="34">
        <v>2781.5</v>
      </c>
      <c r="K25" s="33">
        <v>614.6</v>
      </c>
      <c r="L25" s="33">
        <v>1249.7</v>
      </c>
      <c r="M25" s="33">
        <v>1918.6</v>
      </c>
      <c r="N25" s="33">
        <v>2641.1</v>
      </c>
      <c r="O25" s="33">
        <v>968.1</v>
      </c>
      <c r="P25" s="33">
        <v>1914.1</v>
      </c>
      <c r="Q25" s="33">
        <v>2891</v>
      </c>
      <c r="R25" s="33">
        <v>3898</v>
      </c>
      <c r="S25" s="33">
        <v>1031.9000000000001</v>
      </c>
      <c r="T25" s="33">
        <v>2092</v>
      </c>
      <c r="U25" s="33">
        <v>3268.7</v>
      </c>
      <c r="V25" s="33">
        <v>4565.7</v>
      </c>
      <c r="W25" s="33">
        <v>1415.5</v>
      </c>
      <c r="X25" s="33">
        <v>2879.9</v>
      </c>
      <c r="Y25" s="33">
        <v>4435.6000000000004</v>
      </c>
      <c r="Z25" s="33">
        <v>6043.5</v>
      </c>
      <c r="AA25" s="33">
        <v>1835.5</v>
      </c>
      <c r="AB25" s="33">
        <v>3843.7</v>
      </c>
      <c r="AC25" s="33">
        <v>6129.4</v>
      </c>
      <c r="AD25" s="33">
        <v>8191.2</v>
      </c>
      <c r="AE25" s="33">
        <v>1917.1</v>
      </c>
      <c r="AF25" s="33">
        <v>4020</v>
      </c>
      <c r="AG25" s="33">
        <v>6273.7</v>
      </c>
      <c r="AH25" s="33">
        <v>8379</v>
      </c>
      <c r="AI25" s="33">
        <v>1876.9</v>
      </c>
      <c r="AJ25" s="33">
        <v>3899.2</v>
      </c>
      <c r="AK25" s="33">
        <v>6037.2</v>
      </c>
      <c r="AL25" s="33">
        <v>8459</v>
      </c>
      <c r="AM25" s="33">
        <v>2469.8000000000002</v>
      </c>
      <c r="AN25" s="33">
        <v>5046.2</v>
      </c>
      <c r="AO25" s="33">
        <v>7678.8</v>
      </c>
      <c r="AP25" s="33">
        <v>10299.5</v>
      </c>
      <c r="AQ25" s="33">
        <v>2519.9</v>
      </c>
      <c r="AR25" s="33">
        <v>5125.5</v>
      </c>
      <c r="AS25" s="33">
        <v>7701.9</v>
      </c>
      <c r="AT25" s="33">
        <v>11093</v>
      </c>
      <c r="AU25" s="33">
        <v>3781.5</v>
      </c>
      <c r="AV25" s="33">
        <v>8044.4</v>
      </c>
      <c r="AW25" s="33">
        <v>12462.2</v>
      </c>
      <c r="AX25" s="33">
        <v>17203.3</v>
      </c>
      <c r="AY25" s="33">
        <v>4712.8</v>
      </c>
      <c r="AZ25" s="33">
        <v>10900.5</v>
      </c>
      <c r="BA25" s="33">
        <v>16442.3</v>
      </c>
      <c r="BB25" s="33">
        <v>22588</v>
      </c>
      <c r="BC25" s="33">
        <v>5556.3</v>
      </c>
      <c r="BD25" s="33">
        <v>11550.3</v>
      </c>
      <c r="BE25" s="33">
        <v>17647.599999999999</v>
      </c>
      <c r="BF25" s="33">
        <v>23559.200000000001</v>
      </c>
      <c r="BG25" s="33">
        <v>6112</v>
      </c>
      <c r="BH25" s="33">
        <v>13115.7</v>
      </c>
      <c r="BI25" s="33">
        <v>20563.400000000001</v>
      </c>
      <c r="BJ25" s="33">
        <v>28011.9</v>
      </c>
      <c r="BK25" s="33">
        <v>6962.8</v>
      </c>
      <c r="BL25" s="33">
        <v>14215.8</v>
      </c>
      <c r="BM25" s="34">
        <v>22243.4</v>
      </c>
      <c r="BN25" s="33">
        <v>30141.3</v>
      </c>
      <c r="BO25" s="33">
        <v>7515.9</v>
      </c>
      <c r="BP25" s="33">
        <v>16069.1</v>
      </c>
      <c r="BQ25" s="33">
        <v>25540.2</v>
      </c>
      <c r="BR25" s="33">
        <v>33988.199999999997</v>
      </c>
      <c r="BS25" s="33">
        <v>29</v>
      </c>
      <c r="BT25" s="33">
        <v>25.6</v>
      </c>
      <c r="BU25" s="33">
        <v>19.399999999999999</v>
      </c>
      <c r="BV25" s="33">
        <v>16.600000000000001</v>
      </c>
      <c r="BW25" s="33">
        <v>-8.4</v>
      </c>
      <c r="BX25" s="33">
        <v>-7.7</v>
      </c>
      <c r="BY25" s="33">
        <v>-6.6</v>
      </c>
      <c r="BZ25" s="33">
        <v>-5</v>
      </c>
      <c r="CA25" s="33">
        <v>57.5</v>
      </c>
      <c r="CB25" s="33">
        <v>53.2</v>
      </c>
      <c r="CC25" s="33">
        <v>50.7</v>
      </c>
      <c r="CD25" s="33">
        <v>47.6</v>
      </c>
      <c r="CE25" s="33">
        <v>6.6</v>
      </c>
      <c r="CF25" s="33">
        <v>9.3000000000000007</v>
      </c>
      <c r="CG25" s="33">
        <v>13.1</v>
      </c>
      <c r="CH25" s="33">
        <v>17.100000000000001</v>
      </c>
      <c r="CI25" s="33">
        <v>37.200000000000003</v>
      </c>
      <c r="CJ25" s="33">
        <v>37.700000000000003</v>
      </c>
      <c r="CK25" s="33">
        <v>35.700000000000003</v>
      </c>
      <c r="CL25" s="33">
        <v>32.4</v>
      </c>
      <c r="CM25" s="33">
        <v>29.7</v>
      </c>
      <c r="CN25" s="33">
        <v>33.5</v>
      </c>
      <c r="CO25" s="33">
        <v>38.200000000000003</v>
      </c>
      <c r="CP25" s="33">
        <v>35.5</v>
      </c>
      <c r="CQ25" s="33">
        <v>4.4000000000000004</v>
      </c>
      <c r="CR25" s="33">
        <v>4.5999999999999996</v>
      </c>
      <c r="CS25" s="33">
        <v>2.4</v>
      </c>
      <c r="CT25" s="33">
        <v>2.2999999999999998</v>
      </c>
      <c r="CU25" s="33">
        <v>-2.1</v>
      </c>
      <c r="CV25" s="33">
        <v>-3</v>
      </c>
      <c r="CW25" s="33">
        <v>-3.8</v>
      </c>
      <c r="CX25" s="33">
        <v>1</v>
      </c>
      <c r="CY25" s="33">
        <v>31.6</v>
      </c>
      <c r="CZ25" s="33">
        <v>29.4</v>
      </c>
      <c r="DA25" s="33">
        <v>27.2</v>
      </c>
      <c r="DB25" s="33">
        <v>21.8</v>
      </c>
      <c r="DC25" s="33">
        <v>2</v>
      </c>
      <c r="DD25" s="33">
        <v>1.6</v>
      </c>
      <c r="DE25" s="33">
        <v>0.3</v>
      </c>
      <c r="DF25" s="33">
        <v>7.7</v>
      </c>
      <c r="DG25" s="33">
        <v>50.1</v>
      </c>
      <c r="DH25" s="33">
        <v>56.9</v>
      </c>
      <c r="DI25" s="33">
        <v>61.8</v>
      </c>
      <c r="DJ25" s="33">
        <v>55.1</v>
      </c>
      <c r="DK25" s="33">
        <v>24.6</v>
      </c>
      <c r="DL25" s="33">
        <v>35.5</v>
      </c>
      <c r="DM25" s="33">
        <v>31.9</v>
      </c>
      <c r="DN25" s="33">
        <v>31.3</v>
      </c>
      <c r="DO25" s="33">
        <v>17.899999999999999</v>
      </c>
      <c r="DP25" s="33">
        <v>6</v>
      </c>
      <c r="DQ25" s="33">
        <v>7.3</v>
      </c>
      <c r="DR25" s="33">
        <v>4.3</v>
      </c>
      <c r="DS25" s="33">
        <v>10</v>
      </c>
      <c r="DT25" s="33">
        <v>13.6</v>
      </c>
      <c r="DU25" s="33">
        <v>16.5</v>
      </c>
      <c r="DV25" s="33">
        <v>18.899999999999999</v>
      </c>
      <c r="DW25" s="33">
        <v>13.9</v>
      </c>
      <c r="DX25" s="33">
        <v>8.4</v>
      </c>
      <c r="DY25" s="33">
        <v>8.1999999999999993</v>
      </c>
      <c r="DZ25" s="33">
        <v>7.6</v>
      </c>
      <c r="EA25" s="33">
        <v>7.9</v>
      </c>
      <c r="EB25" s="33">
        <v>13</v>
      </c>
      <c r="EC25" s="33">
        <v>14.8</v>
      </c>
      <c r="ED25" s="33">
        <v>12.8</v>
      </c>
    </row>
    <row r="26" spans="1:134" s="35" customFormat="1">
      <c r="A26" s="31" t="s">
        <v>74</v>
      </c>
      <c r="B26" s="34">
        <v>12693.9</v>
      </c>
      <c r="C26" s="34">
        <v>3455.1</v>
      </c>
      <c r="D26" s="34">
        <v>7106.4</v>
      </c>
      <c r="E26" s="34">
        <v>10318.1</v>
      </c>
      <c r="F26" s="34">
        <v>14188.6</v>
      </c>
      <c r="G26" s="34">
        <v>3644.7</v>
      </c>
      <c r="H26" s="34">
        <v>7309</v>
      </c>
      <c r="I26" s="34">
        <v>10560</v>
      </c>
      <c r="J26" s="34">
        <v>15938.9</v>
      </c>
      <c r="K26" s="33">
        <v>3752.7</v>
      </c>
      <c r="L26" s="33">
        <v>7886.5</v>
      </c>
      <c r="M26" s="33">
        <v>11464</v>
      </c>
      <c r="N26" s="33">
        <v>17778.599999999999</v>
      </c>
      <c r="O26" s="33">
        <v>4746.8</v>
      </c>
      <c r="P26" s="33">
        <v>9644.4</v>
      </c>
      <c r="Q26" s="33">
        <v>13953.3</v>
      </c>
      <c r="R26" s="33">
        <v>19927.400000000001</v>
      </c>
      <c r="S26" s="33">
        <v>6274.3</v>
      </c>
      <c r="T26" s="33">
        <v>12533.1</v>
      </c>
      <c r="U26" s="33">
        <v>16915.599999999999</v>
      </c>
      <c r="V26" s="33">
        <v>21787.200000000001</v>
      </c>
      <c r="W26" s="33">
        <v>6971.3</v>
      </c>
      <c r="X26" s="33">
        <v>13557.3</v>
      </c>
      <c r="Y26" s="33">
        <v>18917.5</v>
      </c>
      <c r="Z26" s="33">
        <v>25521.1</v>
      </c>
      <c r="AA26" s="33">
        <v>6919.6</v>
      </c>
      <c r="AB26" s="33">
        <v>13728.8</v>
      </c>
      <c r="AC26" s="33">
        <v>19990.5</v>
      </c>
      <c r="AD26" s="33">
        <v>28984.400000000001</v>
      </c>
      <c r="AE26" s="33">
        <v>7707.8</v>
      </c>
      <c r="AF26" s="33">
        <v>15571.5</v>
      </c>
      <c r="AG26" s="33">
        <v>22069.3</v>
      </c>
      <c r="AH26" s="33">
        <v>30977</v>
      </c>
      <c r="AI26" s="33">
        <v>7657.2</v>
      </c>
      <c r="AJ26" s="33">
        <v>15298.6</v>
      </c>
      <c r="AK26" s="33">
        <v>22360.9</v>
      </c>
      <c r="AL26" s="33">
        <v>30589.9</v>
      </c>
      <c r="AM26" s="33">
        <v>7648.8</v>
      </c>
      <c r="AN26" s="33">
        <v>15616.6</v>
      </c>
      <c r="AO26" s="33">
        <v>23667.200000000001</v>
      </c>
      <c r="AP26" s="33">
        <v>32915.599999999999</v>
      </c>
      <c r="AQ26" s="33">
        <v>8796.7999999999993</v>
      </c>
      <c r="AR26" s="33">
        <v>18567.5</v>
      </c>
      <c r="AS26" s="33">
        <v>27820.400000000001</v>
      </c>
      <c r="AT26" s="33">
        <v>38281.599999999999</v>
      </c>
      <c r="AU26" s="33">
        <v>9876.2999999999993</v>
      </c>
      <c r="AV26" s="33">
        <v>20683.400000000001</v>
      </c>
      <c r="AW26" s="33">
        <v>33280.1</v>
      </c>
      <c r="AX26" s="33">
        <v>47647.199999999997</v>
      </c>
      <c r="AY26" s="33">
        <v>16507</v>
      </c>
      <c r="AZ26" s="33">
        <v>34308.400000000001</v>
      </c>
      <c r="BA26" s="33">
        <v>52120.9</v>
      </c>
      <c r="BB26" s="33">
        <v>70899.100000000006</v>
      </c>
      <c r="BC26" s="33">
        <v>19732.3</v>
      </c>
      <c r="BD26" s="33">
        <v>40795.1</v>
      </c>
      <c r="BE26" s="33">
        <v>62666</v>
      </c>
      <c r="BF26" s="33">
        <v>86567.8</v>
      </c>
      <c r="BG26" s="33">
        <v>23089.1</v>
      </c>
      <c r="BH26" s="33">
        <v>49361</v>
      </c>
      <c r="BI26" s="33">
        <v>75530.2</v>
      </c>
      <c r="BJ26" s="33">
        <v>104660.4</v>
      </c>
      <c r="BK26" s="33">
        <v>29211.200000000001</v>
      </c>
      <c r="BL26" s="33">
        <v>61505</v>
      </c>
      <c r="BM26" s="34">
        <v>93050</v>
      </c>
      <c r="BN26" s="33">
        <v>127753.1</v>
      </c>
      <c r="BO26" s="33">
        <v>34041.300000000003</v>
      </c>
      <c r="BP26" s="33">
        <v>73382.5</v>
      </c>
      <c r="BQ26" s="33">
        <v>108855.2</v>
      </c>
      <c r="BR26" s="33">
        <v>148069.5</v>
      </c>
      <c r="BS26" s="33">
        <v>5.5</v>
      </c>
      <c r="BT26" s="33">
        <v>2.9</v>
      </c>
      <c r="BU26" s="33">
        <v>2.2999999999999998</v>
      </c>
      <c r="BV26" s="33">
        <v>12.3</v>
      </c>
      <c r="BW26" s="33">
        <v>3</v>
      </c>
      <c r="BX26" s="33">
        <v>7.9</v>
      </c>
      <c r="BY26" s="33">
        <v>8.6</v>
      </c>
      <c r="BZ26" s="33">
        <v>11.5</v>
      </c>
      <c r="CA26" s="33">
        <v>26.5</v>
      </c>
      <c r="CB26" s="33">
        <v>22.3</v>
      </c>
      <c r="CC26" s="33">
        <v>21.7</v>
      </c>
      <c r="CD26" s="33">
        <v>12.1</v>
      </c>
      <c r="CE26" s="33">
        <v>32.200000000000003</v>
      </c>
      <c r="CF26" s="33">
        <v>30</v>
      </c>
      <c r="CG26" s="33">
        <v>21.2</v>
      </c>
      <c r="CH26" s="33">
        <v>9.3000000000000007</v>
      </c>
      <c r="CI26" s="33">
        <v>11.1</v>
      </c>
      <c r="CJ26" s="33">
        <v>8.1999999999999993</v>
      </c>
      <c r="CK26" s="33">
        <v>11.8</v>
      </c>
      <c r="CL26" s="33">
        <v>17.100000000000001</v>
      </c>
      <c r="CM26" s="33">
        <v>-0.7</v>
      </c>
      <c r="CN26" s="33">
        <v>1.3</v>
      </c>
      <c r="CO26" s="33">
        <v>5.7</v>
      </c>
      <c r="CP26" s="33">
        <v>13.6</v>
      </c>
      <c r="CQ26" s="33">
        <v>11.4</v>
      </c>
      <c r="CR26" s="33">
        <v>13.4</v>
      </c>
      <c r="CS26" s="33">
        <v>10.4</v>
      </c>
      <c r="CT26" s="33">
        <v>6.9</v>
      </c>
      <c r="CU26" s="33">
        <v>-0.7</v>
      </c>
      <c r="CV26" s="33">
        <v>-1.8</v>
      </c>
      <c r="CW26" s="33">
        <v>1.3</v>
      </c>
      <c r="CX26" s="33">
        <v>-1.2</v>
      </c>
      <c r="CY26" s="33">
        <v>-0.1</v>
      </c>
      <c r="CZ26" s="33">
        <v>2.1</v>
      </c>
      <c r="DA26" s="33">
        <v>5.8</v>
      </c>
      <c r="DB26" s="33">
        <v>7.6</v>
      </c>
      <c r="DC26" s="33">
        <v>15</v>
      </c>
      <c r="DD26" s="33">
        <v>18.899999999999999</v>
      </c>
      <c r="DE26" s="33">
        <v>17.5</v>
      </c>
      <c r="DF26" s="33">
        <v>16.3</v>
      </c>
      <c r="DG26" s="33">
        <v>12.3</v>
      </c>
      <c r="DH26" s="33">
        <v>11.4</v>
      </c>
      <c r="DI26" s="33">
        <v>19.600000000000001</v>
      </c>
      <c r="DJ26" s="33">
        <v>24.5</v>
      </c>
      <c r="DK26" s="33">
        <v>67.099999999999994</v>
      </c>
      <c r="DL26" s="33">
        <v>65.900000000000006</v>
      </c>
      <c r="DM26" s="33">
        <v>56.6</v>
      </c>
      <c r="DN26" s="33">
        <v>48.8</v>
      </c>
      <c r="DO26" s="33">
        <v>19.5</v>
      </c>
      <c r="DP26" s="33">
        <v>18.899999999999999</v>
      </c>
      <c r="DQ26" s="33">
        <v>20.2</v>
      </c>
      <c r="DR26" s="33">
        <v>22.1</v>
      </c>
      <c r="DS26" s="33">
        <v>17</v>
      </c>
      <c r="DT26" s="33">
        <v>21</v>
      </c>
      <c r="DU26" s="33">
        <v>20.5</v>
      </c>
      <c r="DV26" s="33">
        <v>20.9</v>
      </c>
      <c r="DW26" s="33">
        <v>26.5</v>
      </c>
      <c r="DX26" s="33">
        <v>24.6</v>
      </c>
      <c r="DY26" s="33">
        <v>23.2</v>
      </c>
      <c r="DZ26" s="33">
        <v>22.1</v>
      </c>
      <c r="EA26" s="33">
        <v>16.5</v>
      </c>
      <c r="EB26" s="33">
        <v>19.3</v>
      </c>
      <c r="EC26" s="33">
        <v>17</v>
      </c>
      <c r="ED26" s="33">
        <v>15.9</v>
      </c>
    </row>
    <row r="27" spans="1:134" s="35" customFormat="1">
      <c r="A27" s="31" t="s">
        <v>189</v>
      </c>
      <c r="B27" s="34">
        <v>5763.2</v>
      </c>
      <c r="C27" s="34">
        <v>1644.5</v>
      </c>
      <c r="D27" s="34">
        <v>3264</v>
      </c>
      <c r="E27" s="34">
        <v>5187.6000000000004</v>
      </c>
      <c r="F27" s="34">
        <v>7240.3</v>
      </c>
      <c r="G27" s="34">
        <v>2345.8000000000002</v>
      </c>
      <c r="H27" s="34">
        <v>4473.1000000000004</v>
      </c>
      <c r="I27" s="34">
        <v>6968</v>
      </c>
      <c r="J27" s="34">
        <v>9480.7999999999993</v>
      </c>
      <c r="K27" s="33">
        <v>2748.7</v>
      </c>
      <c r="L27" s="33">
        <v>5561</v>
      </c>
      <c r="M27" s="33">
        <v>8952.5</v>
      </c>
      <c r="N27" s="33">
        <v>11855.1</v>
      </c>
      <c r="O27" s="33">
        <v>3760.3</v>
      </c>
      <c r="P27" s="33">
        <v>7496</v>
      </c>
      <c r="Q27" s="33">
        <v>12060.4</v>
      </c>
      <c r="R27" s="33">
        <v>15433.3</v>
      </c>
      <c r="S27" s="33">
        <v>4406</v>
      </c>
      <c r="T27" s="33">
        <v>8347</v>
      </c>
      <c r="U27" s="33">
        <v>12835.7</v>
      </c>
      <c r="V27" s="33">
        <v>17296.400000000001</v>
      </c>
      <c r="W27" s="33">
        <v>4695.8</v>
      </c>
      <c r="X27" s="33">
        <v>9135.6</v>
      </c>
      <c r="Y27" s="33">
        <v>14451.9</v>
      </c>
      <c r="Z27" s="33">
        <v>20729.8</v>
      </c>
      <c r="AA27" s="33">
        <v>5462.6</v>
      </c>
      <c r="AB27" s="33">
        <v>10205.5</v>
      </c>
      <c r="AC27" s="33">
        <v>16775</v>
      </c>
      <c r="AD27" s="33">
        <v>24307.1</v>
      </c>
      <c r="AE27" s="33">
        <v>5994.1</v>
      </c>
      <c r="AF27" s="33">
        <v>12540.7</v>
      </c>
      <c r="AG27" s="33">
        <v>20042.599999999999</v>
      </c>
      <c r="AH27" s="33">
        <v>28775.7</v>
      </c>
      <c r="AI27" s="33">
        <v>7520.4</v>
      </c>
      <c r="AJ27" s="33">
        <v>15442.1</v>
      </c>
      <c r="AK27" s="33">
        <v>23059.8</v>
      </c>
      <c r="AL27" s="33">
        <v>33513.800000000003</v>
      </c>
      <c r="AM27" s="33">
        <v>8870.2000000000007</v>
      </c>
      <c r="AN27" s="33">
        <v>17639.5</v>
      </c>
      <c r="AO27" s="33">
        <v>25917.4</v>
      </c>
      <c r="AP27" s="33">
        <v>36061.300000000003</v>
      </c>
      <c r="AQ27" s="33">
        <v>8147.9</v>
      </c>
      <c r="AR27" s="33">
        <v>16482</v>
      </c>
      <c r="AS27" s="33">
        <v>24933.599999999999</v>
      </c>
      <c r="AT27" s="33">
        <v>37914.699999999997</v>
      </c>
      <c r="AU27" s="33">
        <v>14166.9</v>
      </c>
      <c r="AV27" s="33">
        <v>30192.3</v>
      </c>
      <c r="AW27" s="33">
        <v>49601.7</v>
      </c>
      <c r="AX27" s="33">
        <v>76752.7</v>
      </c>
      <c r="AY27" s="33">
        <v>28492</v>
      </c>
      <c r="AZ27" s="33">
        <v>58103</v>
      </c>
      <c r="BA27" s="33">
        <v>91016.4</v>
      </c>
      <c r="BB27" s="33">
        <v>121422.8</v>
      </c>
      <c r="BC27" s="33">
        <v>25486.7</v>
      </c>
      <c r="BD27" s="33">
        <v>51514.2</v>
      </c>
      <c r="BE27" s="33">
        <v>81666.3</v>
      </c>
      <c r="BF27" s="33">
        <v>118265.9</v>
      </c>
      <c r="BG27" s="33">
        <v>31722.3</v>
      </c>
      <c r="BH27" s="33">
        <v>64121.599999999999</v>
      </c>
      <c r="BI27" s="33">
        <v>96447.3</v>
      </c>
      <c r="BJ27" s="33">
        <v>138489.29999999999</v>
      </c>
      <c r="BK27" s="33">
        <v>34550.300000000003</v>
      </c>
      <c r="BL27" s="33">
        <v>67836.399999999994</v>
      </c>
      <c r="BM27" s="34">
        <v>100801.3</v>
      </c>
      <c r="BN27" s="33">
        <v>145732.70000000001</v>
      </c>
      <c r="BO27" s="33">
        <v>37101.5</v>
      </c>
      <c r="BP27" s="33">
        <v>73821.5</v>
      </c>
      <c r="BQ27" s="33">
        <v>109848.8</v>
      </c>
      <c r="BR27" s="33">
        <v>159793.5</v>
      </c>
      <c r="BS27" s="33">
        <v>42.6</v>
      </c>
      <c r="BT27" s="33">
        <v>37</v>
      </c>
      <c r="BU27" s="33">
        <v>34.299999999999997</v>
      </c>
      <c r="BV27" s="33">
        <v>30.9</v>
      </c>
      <c r="BW27" s="33">
        <v>17.2</v>
      </c>
      <c r="BX27" s="33">
        <v>24.3</v>
      </c>
      <c r="BY27" s="33">
        <v>28.5</v>
      </c>
      <c r="BZ27" s="33">
        <v>25</v>
      </c>
      <c r="CA27" s="33">
        <v>36.799999999999997</v>
      </c>
      <c r="CB27" s="33">
        <v>34.799999999999997</v>
      </c>
      <c r="CC27" s="33">
        <v>34.700000000000003</v>
      </c>
      <c r="CD27" s="33">
        <v>30.2</v>
      </c>
      <c r="CE27" s="33">
        <v>17.2</v>
      </c>
      <c r="CF27" s="33">
        <v>11.4</v>
      </c>
      <c r="CG27" s="33">
        <v>6.4</v>
      </c>
      <c r="CH27" s="33">
        <v>12.1</v>
      </c>
      <c r="CI27" s="33">
        <v>6.6</v>
      </c>
      <c r="CJ27" s="33">
        <v>9.4</v>
      </c>
      <c r="CK27" s="33">
        <v>12.6</v>
      </c>
      <c r="CL27" s="33">
        <v>19.899999999999999</v>
      </c>
      <c r="CM27" s="33">
        <v>16.3</v>
      </c>
      <c r="CN27" s="33">
        <v>11.7</v>
      </c>
      <c r="CO27" s="33">
        <v>16.100000000000001</v>
      </c>
      <c r="CP27" s="33">
        <v>17.3</v>
      </c>
      <c r="CQ27" s="33">
        <v>9.6999999999999993</v>
      </c>
      <c r="CR27" s="33">
        <v>22.9</v>
      </c>
      <c r="CS27" s="33">
        <v>19.5</v>
      </c>
      <c r="CT27" s="33">
        <v>18.399999999999999</v>
      </c>
      <c r="CU27" s="33">
        <v>25.5</v>
      </c>
      <c r="CV27" s="33">
        <v>23.1</v>
      </c>
      <c r="CW27" s="33">
        <v>15.1</v>
      </c>
      <c r="CX27" s="33">
        <v>16.5</v>
      </c>
      <c r="CY27" s="33">
        <v>17.899999999999999</v>
      </c>
      <c r="CZ27" s="33">
        <v>14.2</v>
      </c>
      <c r="DA27" s="33">
        <v>12.4</v>
      </c>
      <c r="DB27" s="33">
        <v>7.6</v>
      </c>
      <c r="DC27" s="33">
        <v>-8.1</v>
      </c>
      <c r="DD27" s="33">
        <v>-6.6</v>
      </c>
      <c r="DE27" s="33">
        <v>-3.8</v>
      </c>
      <c r="DF27" s="33">
        <v>5.0999999999999996</v>
      </c>
      <c r="DG27" s="33">
        <v>73.900000000000006</v>
      </c>
      <c r="DH27" s="33">
        <v>83.2</v>
      </c>
      <c r="DI27" s="33">
        <v>98.9</v>
      </c>
      <c r="DJ27" s="33">
        <v>102.4</v>
      </c>
      <c r="DK27" s="33">
        <v>101.1</v>
      </c>
      <c r="DL27" s="33">
        <v>92.4</v>
      </c>
      <c r="DM27" s="33">
        <v>83.5</v>
      </c>
      <c r="DN27" s="33">
        <v>58.2</v>
      </c>
      <c r="DO27" s="33">
        <v>-10.5</v>
      </c>
      <c r="DP27" s="33">
        <v>-11.3</v>
      </c>
      <c r="DQ27" s="33">
        <v>-10.3</v>
      </c>
      <c r="DR27" s="33">
        <v>-2.6</v>
      </c>
      <c r="DS27" s="33">
        <v>24.5</v>
      </c>
      <c r="DT27" s="33">
        <v>24.5</v>
      </c>
      <c r="DU27" s="33">
        <v>18.100000000000001</v>
      </c>
      <c r="DV27" s="33">
        <v>17.100000000000001</v>
      </c>
      <c r="DW27" s="33">
        <v>8.9</v>
      </c>
      <c r="DX27" s="33">
        <v>5.8</v>
      </c>
      <c r="DY27" s="33">
        <v>4.5</v>
      </c>
      <c r="DZ27" s="33">
        <v>5.2</v>
      </c>
      <c r="EA27" s="33">
        <v>7.4</v>
      </c>
      <c r="EB27" s="33">
        <v>8.8000000000000007</v>
      </c>
      <c r="EC27" s="33">
        <v>9</v>
      </c>
      <c r="ED27" s="33">
        <v>9.6</v>
      </c>
    </row>
    <row r="28" spans="1:134" s="35" customFormat="1">
      <c r="A28" s="31" t="s">
        <v>228</v>
      </c>
      <c r="B28" s="34">
        <v>6842</v>
      </c>
      <c r="C28" s="34">
        <v>1685.4</v>
      </c>
      <c r="D28" s="34">
        <v>3528.5</v>
      </c>
      <c r="E28" s="34">
        <v>5372.4</v>
      </c>
      <c r="F28" s="34">
        <v>7338.1</v>
      </c>
      <c r="G28" s="34">
        <v>1866.9</v>
      </c>
      <c r="H28" s="34">
        <v>3831.2</v>
      </c>
      <c r="I28" s="34">
        <v>5732.9</v>
      </c>
      <c r="J28" s="34">
        <v>7868.9</v>
      </c>
      <c r="K28" s="33">
        <v>1822.9</v>
      </c>
      <c r="L28" s="33">
        <v>3724.3</v>
      </c>
      <c r="M28" s="33">
        <v>5642.1</v>
      </c>
      <c r="N28" s="33">
        <v>7748.4</v>
      </c>
      <c r="O28" s="33">
        <v>2022.5</v>
      </c>
      <c r="P28" s="33">
        <v>4115.2</v>
      </c>
      <c r="Q28" s="33">
        <v>6168.7</v>
      </c>
      <c r="R28" s="33">
        <v>8388.5</v>
      </c>
      <c r="S28" s="33">
        <v>2195</v>
      </c>
      <c r="T28" s="33">
        <v>4449.5</v>
      </c>
      <c r="U28" s="33">
        <v>6753.1</v>
      </c>
      <c r="V28" s="33">
        <v>9419.2999999999993</v>
      </c>
      <c r="W28" s="33">
        <v>3169.5</v>
      </c>
      <c r="X28" s="33">
        <v>6355.3</v>
      </c>
      <c r="Y28" s="33">
        <v>9474.9</v>
      </c>
      <c r="Z28" s="33">
        <v>12822</v>
      </c>
      <c r="AA28" s="33">
        <v>2971.3</v>
      </c>
      <c r="AB28" s="33">
        <v>5849.2</v>
      </c>
      <c r="AC28" s="33">
        <v>8734.7999999999993</v>
      </c>
      <c r="AD28" s="33">
        <v>11800.5</v>
      </c>
      <c r="AE28" s="33">
        <v>2905.5</v>
      </c>
      <c r="AF28" s="33">
        <v>6086</v>
      </c>
      <c r="AG28" s="33">
        <v>9535</v>
      </c>
      <c r="AH28" s="33">
        <v>13883.3</v>
      </c>
      <c r="AI28" s="33">
        <v>4941</v>
      </c>
      <c r="AJ28" s="33">
        <v>10017.1</v>
      </c>
      <c r="AK28" s="33">
        <v>15680.2</v>
      </c>
      <c r="AL28" s="33">
        <v>22080.6</v>
      </c>
      <c r="AM28" s="33">
        <v>5961.7</v>
      </c>
      <c r="AN28" s="33">
        <v>12036.2</v>
      </c>
      <c r="AO28" s="33">
        <v>17988.900000000001</v>
      </c>
      <c r="AP28" s="33">
        <v>23645.3</v>
      </c>
      <c r="AQ28" s="33">
        <v>5350.1</v>
      </c>
      <c r="AR28" s="33">
        <v>11321.1</v>
      </c>
      <c r="AS28" s="33">
        <v>17547.7</v>
      </c>
      <c r="AT28" s="33">
        <v>24211.1</v>
      </c>
      <c r="AU28" s="33">
        <v>7445.2</v>
      </c>
      <c r="AV28" s="33">
        <v>15596.7</v>
      </c>
      <c r="AW28" s="33">
        <v>25911.200000000001</v>
      </c>
      <c r="AX28" s="33">
        <v>37936.199999999997</v>
      </c>
      <c r="AY28" s="33">
        <v>15484.9</v>
      </c>
      <c r="AZ28" s="33">
        <v>32931.1</v>
      </c>
      <c r="BA28" s="33">
        <v>50852.1</v>
      </c>
      <c r="BB28" s="33">
        <v>67223</v>
      </c>
      <c r="BC28" s="33">
        <v>16192.7</v>
      </c>
      <c r="BD28" s="33">
        <v>33836.9</v>
      </c>
      <c r="BE28" s="33">
        <v>54148</v>
      </c>
      <c r="BF28" s="33">
        <v>76903.100000000006</v>
      </c>
      <c r="BG28" s="33">
        <v>21632.400000000001</v>
      </c>
      <c r="BH28" s="33">
        <v>44717</v>
      </c>
      <c r="BI28" s="33">
        <v>68246.3</v>
      </c>
      <c r="BJ28" s="33">
        <v>90745.7</v>
      </c>
      <c r="BK28" s="33">
        <v>22506</v>
      </c>
      <c r="BL28" s="33">
        <v>47447.5</v>
      </c>
      <c r="BM28" s="34">
        <v>74285.7</v>
      </c>
      <c r="BN28" s="33">
        <v>105289.2</v>
      </c>
      <c r="BO28" s="33">
        <v>29598.6</v>
      </c>
      <c r="BP28" s="33">
        <v>67450.899999999994</v>
      </c>
      <c r="BQ28" s="33">
        <v>106978.5</v>
      </c>
      <c r="BR28" s="33">
        <v>136157.4</v>
      </c>
      <c r="BS28" s="33">
        <v>10.8</v>
      </c>
      <c r="BT28" s="33">
        <v>8.6</v>
      </c>
      <c r="BU28" s="33">
        <v>6.7</v>
      </c>
      <c r="BV28" s="33">
        <v>7.2</v>
      </c>
      <c r="BW28" s="33">
        <v>-2.4</v>
      </c>
      <c r="BX28" s="33">
        <v>-2.8</v>
      </c>
      <c r="BY28" s="33">
        <v>-1.6</v>
      </c>
      <c r="BZ28" s="33">
        <v>-1.5</v>
      </c>
      <c r="CA28" s="33">
        <v>10.9</v>
      </c>
      <c r="CB28" s="33">
        <v>10.5</v>
      </c>
      <c r="CC28" s="33">
        <v>9.3000000000000007</v>
      </c>
      <c r="CD28" s="33">
        <v>8.3000000000000007</v>
      </c>
      <c r="CE28" s="33">
        <v>8.5</v>
      </c>
      <c r="CF28" s="33">
        <v>8.1</v>
      </c>
      <c r="CG28" s="33">
        <v>9.5</v>
      </c>
      <c r="CH28" s="33">
        <v>12.3</v>
      </c>
      <c r="CI28" s="33">
        <v>44.4</v>
      </c>
      <c r="CJ28" s="33">
        <v>42.8</v>
      </c>
      <c r="CK28" s="33">
        <v>40.299999999999997</v>
      </c>
      <c r="CL28" s="33">
        <v>36.1</v>
      </c>
      <c r="CM28" s="33">
        <v>-6.3</v>
      </c>
      <c r="CN28" s="33">
        <v>-8</v>
      </c>
      <c r="CO28" s="33">
        <v>-7.8</v>
      </c>
      <c r="CP28" s="33">
        <v>-8</v>
      </c>
      <c r="CQ28" s="33">
        <v>-2.2000000000000002</v>
      </c>
      <c r="CR28" s="33">
        <v>4</v>
      </c>
      <c r="CS28" s="33">
        <v>9.1999999999999993</v>
      </c>
      <c r="CT28" s="33">
        <v>17.600000000000001</v>
      </c>
      <c r="CU28" s="33">
        <v>70.099999999999994</v>
      </c>
      <c r="CV28" s="33">
        <v>64.599999999999994</v>
      </c>
      <c r="CW28" s="33">
        <v>64.400000000000006</v>
      </c>
      <c r="CX28" s="33">
        <v>59</v>
      </c>
      <c r="CY28" s="33">
        <v>20.7</v>
      </c>
      <c r="CZ28" s="33">
        <v>20.2</v>
      </c>
      <c r="DA28" s="33">
        <v>14.7</v>
      </c>
      <c r="DB28" s="33">
        <v>7.1</v>
      </c>
      <c r="DC28" s="33">
        <v>-10.3</v>
      </c>
      <c r="DD28" s="33">
        <v>-5.9</v>
      </c>
      <c r="DE28" s="33">
        <v>-2.5</v>
      </c>
      <c r="DF28" s="33">
        <v>2.4</v>
      </c>
      <c r="DG28" s="33">
        <v>39.200000000000003</v>
      </c>
      <c r="DH28" s="33">
        <v>37.799999999999997</v>
      </c>
      <c r="DI28" s="33">
        <v>47.7</v>
      </c>
      <c r="DJ28" s="33">
        <v>56.7</v>
      </c>
      <c r="DK28" s="33">
        <v>108</v>
      </c>
      <c r="DL28" s="33">
        <v>111.1</v>
      </c>
      <c r="DM28" s="33">
        <v>96.3</v>
      </c>
      <c r="DN28" s="33">
        <v>77.2</v>
      </c>
      <c r="DO28" s="33">
        <v>4.5999999999999996</v>
      </c>
      <c r="DP28" s="33">
        <v>2.8</v>
      </c>
      <c r="DQ28" s="33">
        <v>6.5</v>
      </c>
      <c r="DR28" s="33">
        <v>14.4</v>
      </c>
      <c r="DS28" s="33">
        <v>33.6</v>
      </c>
      <c r="DT28" s="33">
        <v>32.200000000000003</v>
      </c>
      <c r="DU28" s="33">
        <v>26</v>
      </c>
      <c r="DV28" s="33">
        <v>18</v>
      </c>
      <c r="DW28" s="33">
        <v>4</v>
      </c>
      <c r="DX28" s="33">
        <v>6.1</v>
      </c>
      <c r="DY28" s="33">
        <v>8.8000000000000007</v>
      </c>
      <c r="DZ28" s="33">
        <v>16</v>
      </c>
      <c r="EA28" s="33">
        <v>31.5</v>
      </c>
      <c r="EB28" s="33">
        <v>42.2</v>
      </c>
      <c r="EC28" s="33">
        <v>44</v>
      </c>
      <c r="ED28" s="33">
        <v>29.3</v>
      </c>
    </row>
    <row r="29" spans="1:134" s="35" customFormat="1">
      <c r="A29" s="31" t="s">
        <v>229</v>
      </c>
      <c r="B29" s="34">
        <v>2792.5</v>
      </c>
      <c r="C29" s="34">
        <v>822.9</v>
      </c>
      <c r="D29" s="34">
        <v>1664.2</v>
      </c>
      <c r="E29" s="34">
        <v>2522.6999999999998</v>
      </c>
      <c r="F29" s="34">
        <v>3427.5</v>
      </c>
      <c r="G29" s="34">
        <v>975.2</v>
      </c>
      <c r="H29" s="34">
        <v>1972</v>
      </c>
      <c r="I29" s="34">
        <v>2999.9</v>
      </c>
      <c r="J29" s="34">
        <v>4066.2</v>
      </c>
      <c r="K29" s="33">
        <v>1196.8</v>
      </c>
      <c r="L29" s="33">
        <v>2389.6</v>
      </c>
      <c r="M29" s="33">
        <v>3546.4</v>
      </c>
      <c r="N29" s="33">
        <v>4651.7</v>
      </c>
      <c r="O29" s="33">
        <v>1149.0999999999999</v>
      </c>
      <c r="P29" s="33">
        <v>2322.9</v>
      </c>
      <c r="Q29" s="33">
        <v>3522.4</v>
      </c>
      <c r="R29" s="33">
        <v>4810.3</v>
      </c>
      <c r="S29" s="33">
        <v>1152.3</v>
      </c>
      <c r="T29" s="33">
        <v>2487.6</v>
      </c>
      <c r="U29" s="33">
        <v>4000.9</v>
      </c>
      <c r="V29" s="33">
        <v>5564.8</v>
      </c>
      <c r="W29" s="33">
        <v>1133.3</v>
      </c>
      <c r="X29" s="33">
        <v>2245.6</v>
      </c>
      <c r="Y29" s="33">
        <v>3495</v>
      </c>
      <c r="Z29" s="33">
        <v>4982.5</v>
      </c>
      <c r="AA29" s="33">
        <v>1428.4</v>
      </c>
      <c r="AB29" s="33">
        <v>3081.2</v>
      </c>
      <c r="AC29" s="33">
        <v>4871.2</v>
      </c>
      <c r="AD29" s="33">
        <v>6664.4</v>
      </c>
      <c r="AE29" s="33">
        <v>2542.4</v>
      </c>
      <c r="AF29" s="33">
        <v>4671</v>
      </c>
      <c r="AG29" s="33">
        <v>6789.2</v>
      </c>
      <c r="AH29" s="33">
        <v>9124.7999999999993</v>
      </c>
      <c r="AI29" s="33">
        <v>1644.2</v>
      </c>
      <c r="AJ29" s="33">
        <v>3496</v>
      </c>
      <c r="AK29" s="33">
        <v>5778.9</v>
      </c>
      <c r="AL29" s="33">
        <v>8423.7000000000007</v>
      </c>
      <c r="AM29" s="33">
        <v>1686.6</v>
      </c>
      <c r="AN29" s="33">
        <v>3573.2</v>
      </c>
      <c r="AO29" s="33">
        <v>5494.7</v>
      </c>
      <c r="AP29" s="33">
        <v>7618.5</v>
      </c>
      <c r="AQ29" s="33">
        <v>1856.3</v>
      </c>
      <c r="AR29" s="33">
        <v>3890.9</v>
      </c>
      <c r="AS29" s="33">
        <v>6148.7</v>
      </c>
      <c r="AT29" s="33">
        <v>8670.5</v>
      </c>
      <c r="AU29" s="33">
        <v>2941</v>
      </c>
      <c r="AV29" s="33">
        <v>6463.3</v>
      </c>
      <c r="AW29" s="33">
        <v>10410.200000000001</v>
      </c>
      <c r="AX29" s="33">
        <v>14442.8</v>
      </c>
      <c r="AY29" s="33">
        <v>5129.3</v>
      </c>
      <c r="AZ29" s="33">
        <v>10434</v>
      </c>
      <c r="BA29" s="33">
        <v>16208.4</v>
      </c>
      <c r="BB29" s="33">
        <v>22574</v>
      </c>
      <c r="BC29" s="33">
        <v>5078.8999999999996</v>
      </c>
      <c r="BD29" s="33">
        <v>10695.7</v>
      </c>
      <c r="BE29" s="33">
        <v>17007</v>
      </c>
      <c r="BF29" s="33">
        <v>23883.3</v>
      </c>
      <c r="BG29" s="33">
        <v>6991.3</v>
      </c>
      <c r="BH29" s="33">
        <v>14342.2</v>
      </c>
      <c r="BI29" s="33">
        <v>22067.599999999999</v>
      </c>
      <c r="BJ29" s="33">
        <v>30045.200000000001</v>
      </c>
      <c r="BK29" s="33">
        <v>8397</v>
      </c>
      <c r="BL29" s="33">
        <v>17078.8</v>
      </c>
      <c r="BM29" s="34">
        <v>25999.7</v>
      </c>
      <c r="BN29" s="33">
        <v>34879.300000000003</v>
      </c>
      <c r="BO29" s="33">
        <v>9627.6</v>
      </c>
      <c r="BP29" s="33">
        <v>19849.7</v>
      </c>
      <c r="BQ29" s="33">
        <v>30807.8</v>
      </c>
      <c r="BR29" s="33">
        <v>42438.9</v>
      </c>
      <c r="BS29" s="33">
        <v>18.5</v>
      </c>
      <c r="BT29" s="33">
        <v>18.5</v>
      </c>
      <c r="BU29" s="33">
        <v>18.899999999999999</v>
      </c>
      <c r="BV29" s="33">
        <v>18.600000000000001</v>
      </c>
      <c r="BW29" s="33">
        <v>22.7</v>
      </c>
      <c r="BX29" s="33">
        <v>21.2</v>
      </c>
      <c r="BY29" s="33">
        <v>18.2</v>
      </c>
      <c r="BZ29" s="33">
        <v>14.4</v>
      </c>
      <c r="CA29" s="33">
        <v>-4</v>
      </c>
      <c r="CB29" s="33">
        <v>-2.8</v>
      </c>
      <c r="CC29" s="33">
        <v>-0.7</v>
      </c>
      <c r="CD29" s="33">
        <v>3.4</v>
      </c>
      <c r="CE29" s="33">
        <v>0.3</v>
      </c>
      <c r="CF29" s="33">
        <v>7.1</v>
      </c>
      <c r="CG29" s="33">
        <v>13.6</v>
      </c>
      <c r="CH29" s="33">
        <v>15.7</v>
      </c>
      <c r="CI29" s="33">
        <v>-1.6</v>
      </c>
      <c r="CJ29" s="33">
        <v>-9.6999999999999993</v>
      </c>
      <c r="CK29" s="33">
        <v>-12.6</v>
      </c>
      <c r="CL29" s="33">
        <v>-10.5</v>
      </c>
      <c r="CM29" s="33">
        <v>26</v>
      </c>
      <c r="CN29" s="33">
        <v>37.200000000000003</v>
      </c>
      <c r="CO29" s="33">
        <v>39.4</v>
      </c>
      <c r="CP29" s="33">
        <v>33.799999999999997</v>
      </c>
      <c r="CQ29" s="33">
        <v>78</v>
      </c>
      <c r="CR29" s="33">
        <v>51.6</v>
      </c>
      <c r="CS29" s="33">
        <v>39.4</v>
      </c>
      <c r="CT29" s="33">
        <v>36.9</v>
      </c>
      <c r="CU29" s="33">
        <v>-35.299999999999997</v>
      </c>
      <c r="CV29" s="33">
        <v>-25.2</v>
      </c>
      <c r="CW29" s="33">
        <v>-14.9</v>
      </c>
      <c r="CX29" s="33">
        <v>-7.7</v>
      </c>
      <c r="CY29" s="33">
        <v>2.6</v>
      </c>
      <c r="CZ29" s="33">
        <v>2.2000000000000002</v>
      </c>
      <c r="DA29" s="33">
        <v>-4.9000000000000004</v>
      </c>
      <c r="DB29" s="33">
        <v>-9.6</v>
      </c>
      <c r="DC29" s="33">
        <v>10.1</v>
      </c>
      <c r="DD29" s="33">
        <v>8.9</v>
      </c>
      <c r="DE29" s="33">
        <v>11.9</v>
      </c>
      <c r="DF29" s="33">
        <v>13.8</v>
      </c>
      <c r="DG29" s="33">
        <v>58.4</v>
      </c>
      <c r="DH29" s="33">
        <v>66.099999999999994</v>
      </c>
      <c r="DI29" s="33">
        <v>69.3</v>
      </c>
      <c r="DJ29" s="33">
        <v>66.599999999999994</v>
      </c>
      <c r="DK29" s="33">
        <v>74.400000000000006</v>
      </c>
      <c r="DL29" s="33">
        <v>61.4</v>
      </c>
      <c r="DM29" s="33">
        <v>55.7</v>
      </c>
      <c r="DN29" s="33">
        <v>56.3</v>
      </c>
      <c r="DO29" s="33">
        <v>-1</v>
      </c>
      <c r="DP29" s="33">
        <v>2.5</v>
      </c>
      <c r="DQ29" s="33">
        <v>4.9000000000000004</v>
      </c>
      <c r="DR29" s="33">
        <v>5.8</v>
      </c>
      <c r="DS29" s="33">
        <v>37.700000000000003</v>
      </c>
      <c r="DT29" s="33">
        <v>34.1</v>
      </c>
      <c r="DU29" s="33">
        <v>29.8</v>
      </c>
      <c r="DV29" s="33">
        <v>25.8</v>
      </c>
      <c r="DW29" s="33">
        <v>20.100000000000001</v>
      </c>
      <c r="DX29" s="33">
        <v>19.100000000000001</v>
      </c>
      <c r="DY29" s="33">
        <v>17.8</v>
      </c>
      <c r="DZ29" s="33">
        <v>16.100000000000001</v>
      </c>
      <c r="EA29" s="33">
        <v>14.7</v>
      </c>
      <c r="EB29" s="33">
        <v>16.2</v>
      </c>
      <c r="EC29" s="33">
        <v>18.5</v>
      </c>
      <c r="ED29" s="33">
        <v>21.7</v>
      </c>
    </row>
    <row r="30" spans="1:134" s="35" customFormat="1">
      <c r="A30" s="31" t="s">
        <v>230</v>
      </c>
      <c r="B30" s="34">
        <v>2631.2</v>
      </c>
      <c r="C30" s="34">
        <v>649.70000000000005</v>
      </c>
      <c r="D30" s="34">
        <v>1329.8</v>
      </c>
      <c r="E30" s="34">
        <v>2169.6999999999998</v>
      </c>
      <c r="F30" s="34">
        <v>3195</v>
      </c>
      <c r="G30" s="34">
        <v>845.6</v>
      </c>
      <c r="H30" s="34">
        <v>1784.4</v>
      </c>
      <c r="I30" s="34">
        <v>2692.6</v>
      </c>
      <c r="J30" s="34">
        <v>3682.5</v>
      </c>
      <c r="K30" s="33">
        <v>1024.7</v>
      </c>
      <c r="L30" s="33">
        <v>2205.6</v>
      </c>
      <c r="M30" s="33">
        <v>3374.4</v>
      </c>
      <c r="N30" s="33">
        <v>4510.7</v>
      </c>
      <c r="O30" s="33">
        <v>1366</v>
      </c>
      <c r="P30" s="33">
        <v>2831.1</v>
      </c>
      <c r="Q30" s="33">
        <v>4324.2</v>
      </c>
      <c r="R30" s="33">
        <v>6007.5</v>
      </c>
      <c r="S30" s="33">
        <v>1481.1</v>
      </c>
      <c r="T30" s="33">
        <v>3086.4</v>
      </c>
      <c r="U30" s="33">
        <v>4694.2</v>
      </c>
      <c r="V30" s="33">
        <v>6319.9</v>
      </c>
      <c r="W30" s="33">
        <v>1801.6</v>
      </c>
      <c r="X30" s="33">
        <v>3728.9</v>
      </c>
      <c r="Y30" s="33">
        <v>5712.6</v>
      </c>
      <c r="Z30" s="33">
        <v>8030.5</v>
      </c>
      <c r="AA30" s="33">
        <v>2225</v>
      </c>
      <c r="AB30" s="33">
        <v>4475.6000000000004</v>
      </c>
      <c r="AC30" s="33">
        <v>6746.4</v>
      </c>
      <c r="AD30" s="33">
        <v>9359.7000000000007</v>
      </c>
      <c r="AE30" s="33">
        <v>2632.5</v>
      </c>
      <c r="AF30" s="33">
        <v>5424.6</v>
      </c>
      <c r="AG30" s="33">
        <v>8400.1</v>
      </c>
      <c r="AH30" s="33">
        <v>11988.4</v>
      </c>
      <c r="AI30" s="33">
        <v>3293</v>
      </c>
      <c r="AJ30" s="33">
        <v>6733.8</v>
      </c>
      <c r="AK30" s="33">
        <v>10352.9</v>
      </c>
      <c r="AL30" s="33">
        <v>14467.2</v>
      </c>
      <c r="AM30" s="33">
        <v>4017.5</v>
      </c>
      <c r="AN30" s="33">
        <v>8203.2000000000007</v>
      </c>
      <c r="AO30" s="33">
        <v>12653.6</v>
      </c>
      <c r="AP30" s="33">
        <v>17892.099999999999</v>
      </c>
      <c r="AQ30" s="33">
        <v>4772.5</v>
      </c>
      <c r="AR30" s="33">
        <v>9743.6</v>
      </c>
      <c r="AS30" s="33">
        <v>15554.5</v>
      </c>
      <c r="AT30" s="33">
        <v>22717.8</v>
      </c>
      <c r="AU30" s="33">
        <v>6179.5</v>
      </c>
      <c r="AV30" s="33">
        <v>12498.1</v>
      </c>
      <c r="AW30" s="33">
        <v>20315.099999999999</v>
      </c>
      <c r="AX30" s="33">
        <v>30293</v>
      </c>
      <c r="AY30" s="33">
        <v>10376.9</v>
      </c>
      <c r="AZ30" s="33">
        <v>20849.5</v>
      </c>
      <c r="BA30" s="33">
        <v>29732.799999999999</v>
      </c>
      <c r="BB30" s="33">
        <v>37926.9</v>
      </c>
      <c r="BC30" s="33">
        <v>8413.4</v>
      </c>
      <c r="BD30" s="33">
        <v>18540.400000000001</v>
      </c>
      <c r="BE30" s="33">
        <v>28831.3</v>
      </c>
      <c r="BF30" s="33">
        <v>39899.1</v>
      </c>
      <c r="BG30" s="33">
        <v>10407.799999999999</v>
      </c>
      <c r="BH30" s="33">
        <v>21361.3</v>
      </c>
      <c r="BI30" s="33">
        <v>36167.9</v>
      </c>
      <c r="BJ30" s="33">
        <v>53504.6</v>
      </c>
      <c r="BK30" s="33">
        <v>12577.8</v>
      </c>
      <c r="BL30" s="33">
        <v>24506.799999999999</v>
      </c>
      <c r="BM30" s="34">
        <v>43793.8</v>
      </c>
      <c r="BN30" s="33">
        <v>69690.8</v>
      </c>
      <c r="BO30" s="33">
        <v>20054.5</v>
      </c>
      <c r="BP30" s="33">
        <v>42853.9</v>
      </c>
      <c r="BQ30" s="33">
        <v>64812.2</v>
      </c>
      <c r="BR30" s="33">
        <v>90494.5</v>
      </c>
      <c r="BS30" s="33">
        <v>30.2</v>
      </c>
      <c r="BT30" s="33">
        <v>34.200000000000003</v>
      </c>
      <c r="BU30" s="33">
        <v>24.1</v>
      </c>
      <c r="BV30" s="33">
        <v>15.3</v>
      </c>
      <c r="BW30" s="33">
        <v>21.2</v>
      </c>
      <c r="BX30" s="33">
        <v>23.6</v>
      </c>
      <c r="BY30" s="33">
        <v>25.3</v>
      </c>
      <c r="BZ30" s="33">
        <v>22.5</v>
      </c>
      <c r="CA30" s="33">
        <v>33.299999999999997</v>
      </c>
      <c r="CB30" s="33">
        <v>28.4</v>
      </c>
      <c r="CC30" s="33">
        <v>28.1</v>
      </c>
      <c r="CD30" s="33">
        <v>33.200000000000003</v>
      </c>
      <c r="CE30" s="33">
        <v>8.4</v>
      </c>
      <c r="CF30" s="33">
        <v>9</v>
      </c>
      <c r="CG30" s="33">
        <v>8.6</v>
      </c>
      <c r="CH30" s="33">
        <v>5.2</v>
      </c>
      <c r="CI30" s="33">
        <v>21.6</v>
      </c>
      <c r="CJ30" s="33">
        <v>20.8</v>
      </c>
      <c r="CK30" s="33">
        <v>21.7</v>
      </c>
      <c r="CL30" s="33">
        <v>27.1</v>
      </c>
      <c r="CM30" s="33">
        <v>23.5</v>
      </c>
      <c r="CN30" s="33">
        <v>20</v>
      </c>
      <c r="CO30" s="33">
        <v>18.100000000000001</v>
      </c>
      <c r="CP30" s="33">
        <v>16.600000000000001</v>
      </c>
      <c r="CQ30" s="33">
        <v>18.3</v>
      </c>
      <c r="CR30" s="33">
        <v>21.2</v>
      </c>
      <c r="CS30" s="33">
        <v>24.5</v>
      </c>
      <c r="CT30" s="33">
        <v>28.1</v>
      </c>
      <c r="CU30" s="33">
        <v>25.1</v>
      </c>
      <c r="CV30" s="33">
        <v>24.1</v>
      </c>
      <c r="CW30" s="33">
        <v>23.2</v>
      </c>
      <c r="CX30" s="33">
        <v>20.7</v>
      </c>
      <c r="CY30" s="33">
        <v>22</v>
      </c>
      <c r="CZ30" s="33">
        <v>21.8</v>
      </c>
      <c r="DA30" s="33">
        <v>22.2</v>
      </c>
      <c r="DB30" s="33">
        <v>23.7</v>
      </c>
      <c r="DC30" s="33">
        <v>18.8</v>
      </c>
      <c r="DD30" s="33">
        <v>18.8</v>
      </c>
      <c r="DE30" s="33">
        <v>22.9</v>
      </c>
      <c r="DF30" s="33">
        <v>27</v>
      </c>
      <c r="DG30" s="33">
        <v>29.5</v>
      </c>
      <c r="DH30" s="33">
        <v>28.3</v>
      </c>
      <c r="DI30" s="33">
        <v>30.6</v>
      </c>
      <c r="DJ30" s="33">
        <v>33.299999999999997</v>
      </c>
      <c r="DK30" s="33">
        <v>67.900000000000006</v>
      </c>
      <c r="DL30" s="33">
        <v>66.8</v>
      </c>
      <c r="DM30" s="33">
        <v>46.4</v>
      </c>
      <c r="DN30" s="33">
        <v>25.2</v>
      </c>
      <c r="DO30" s="33">
        <v>-18.899999999999999</v>
      </c>
      <c r="DP30" s="33">
        <v>-11.1</v>
      </c>
      <c r="DQ30" s="33">
        <v>-3</v>
      </c>
      <c r="DR30" s="33">
        <v>5.2</v>
      </c>
      <c r="DS30" s="33">
        <v>23.7</v>
      </c>
      <c r="DT30" s="33">
        <v>15.2</v>
      </c>
      <c r="DU30" s="33">
        <v>25.4</v>
      </c>
      <c r="DV30" s="33">
        <v>34.1</v>
      </c>
      <c r="DW30" s="33">
        <v>20.9</v>
      </c>
      <c r="DX30" s="33">
        <v>14.7</v>
      </c>
      <c r="DY30" s="33">
        <v>21.1</v>
      </c>
      <c r="DZ30" s="33">
        <v>30.3</v>
      </c>
      <c r="EA30" s="33">
        <v>59.4</v>
      </c>
      <c r="EB30" s="33">
        <v>74.900000000000006</v>
      </c>
      <c r="EC30" s="33">
        <v>48</v>
      </c>
      <c r="ED30" s="33">
        <v>29.9</v>
      </c>
    </row>
    <row r="31" spans="1:134" s="35" customFormat="1">
      <c r="A31" s="31" t="s">
        <v>231</v>
      </c>
      <c r="B31" s="34">
        <v>11805</v>
      </c>
      <c r="C31" s="34">
        <v>3558.9</v>
      </c>
      <c r="D31" s="34">
        <v>7269.9</v>
      </c>
      <c r="E31" s="34">
        <v>11243.1</v>
      </c>
      <c r="F31" s="34">
        <v>15299.8</v>
      </c>
      <c r="G31" s="34">
        <v>4227.6000000000004</v>
      </c>
      <c r="H31" s="34">
        <v>8653.7000000000007</v>
      </c>
      <c r="I31" s="34">
        <v>13263</v>
      </c>
      <c r="J31" s="34">
        <v>18050.400000000001</v>
      </c>
      <c r="K31" s="33">
        <v>5007.8</v>
      </c>
      <c r="L31" s="33">
        <v>10274.200000000001</v>
      </c>
      <c r="M31" s="33">
        <v>15812.5</v>
      </c>
      <c r="N31" s="33">
        <v>21627.4</v>
      </c>
      <c r="O31" s="33">
        <v>6011</v>
      </c>
      <c r="P31" s="33">
        <v>12115.3</v>
      </c>
      <c r="Q31" s="33">
        <v>18302.2</v>
      </c>
      <c r="R31" s="33">
        <v>24580.1</v>
      </c>
      <c r="S31" s="33">
        <v>6428.5</v>
      </c>
      <c r="T31" s="33">
        <v>12962.8</v>
      </c>
      <c r="U31" s="33">
        <v>19612.400000000001</v>
      </c>
      <c r="V31" s="33">
        <v>26364.2</v>
      </c>
      <c r="W31" s="33">
        <v>6898.5</v>
      </c>
      <c r="X31" s="33">
        <v>13855.1</v>
      </c>
      <c r="Y31" s="33">
        <v>20888.400000000001</v>
      </c>
      <c r="Z31" s="33">
        <v>27993</v>
      </c>
      <c r="AA31" s="33">
        <v>7193</v>
      </c>
      <c r="AB31" s="33">
        <v>14551</v>
      </c>
      <c r="AC31" s="33">
        <v>22115.1</v>
      </c>
      <c r="AD31" s="33">
        <v>29903</v>
      </c>
      <c r="AE31" s="33">
        <v>7981.8</v>
      </c>
      <c r="AF31" s="33">
        <v>16110.8</v>
      </c>
      <c r="AG31" s="33">
        <v>24430.6</v>
      </c>
      <c r="AH31" s="33">
        <v>32958.800000000003</v>
      </c>
      <c r="AI31" s="33">
        <v>8709.2999999999993</v>
      </c>
      <c r="AJ31" s="33">
        <v>17640.099999999999</v>
      </c>
      <c r="AK31" s="33">
        <v>26817.8</v>
      </c>
      <c r="AL31" s="33">
        <v>36248</v>
      </c>
      <c r="AM31" s="33">
        <v>9689.7999999999993</v>
      </c>
      <c r="AN31" s="33">
        <v>19645.599999999999</v>
      </c>
      <c r="AO31" s="33">
        <v>29861.4</v>
      </c>
      <c r="AP31" s="33">
        <v>40385</v>
      </c>
      <c r="AQ31" s="33">
        <v>10869.2</v>
      </c>
      <c r="AR31" s="33">
        <v>22080.400000000001</v>
      </c>
      <c r="AS31" s="33">
        <v>33673.5</v>
      </c>
      <c r="AT31" s="33">
        <v>45704.6</v>
      </c>
      <c r="AU31" s="33">
        <v>12462.8</v>
      </c>
      <c r="AV31" s="33">
        <v>25417.4</v>
      </c>
      <c r="AW31" s="33">
        <v>39267.199999999997</v>
      </c>
      <c r="AX31" s="33">
        <v>54167.199999999997</v>
      </c>
      <c r="AY31" s="33">
        <v>16540</v>
      </c>
      <c r="AZ31" s="33">
        <v>35045.5</v>
      </c>
      <c r="BA31" s="33">
        <v>54901.1</v>
      </c>
      <c r="BB31" s="33">
        <v>76159.100000000006</v>
      </c>
      <c r="BC31" s="33">
        <v>21988.400000000001</v>
      </c>
      <c r="BD31" s="33">
        <v>44794.7</v>
      </c>
      <c r="BE31" s="33">
        <v>68378.7</v>
      </c>
      <c r="BF31" s="33">
        <v>92609.5</v>
      </c>
      <c r="BG31" s="33">
        <v>25026.6</v>
      </c>
      <c r="BH31" s="33">
        <v>51004.7</v>
      </c>
      <c r="BI31" s="33">
        <v>77551.399999999994</v>
      </c>
      <c r="BJ31" s="33">
        <v>104648.7</v>
      </c>
      <c r="BK31" s="33">
        <v>27783.7</v>
      </c>
      <c r="BL31" s="33">
        <v>56000.2</v>
      </c>
      <c r="BM31" s="34">
        <v>84611.5</v>
      </c>
      <c r="BN31" s="33">
        <v>113795.7</v>
      </c>
      <c r="BO31" s="33">
        <v>30361.8</v>
      </c>
      <c r="BP31" s="33">
        <v>61316.1</v>
      </c>
      <c r="BQ31" s="33">
        <v>92987.6</v>
      </c>
      <c r="BR31" s="33">
        <v>125698.3</v>
      </c>
      <c r="BS31" s="33">
        <v>18.8</v>
      </c>
      <c r="BT31" s="33">
        <v>19</v>
      </c>
      <c r="BU31" s="33">
        <v>18</v>
      </c>
      <c r="BV31" s="33">
        <v>18</v>
      </c>
      <c r="BW31" s="33">
        <v>18.5</v>
      </c>
      <c r="BX31" s="33">
        <v>18.7</v>
      </c>
      <c r="BY31" s="33">
        <v>19.2</v>
      </c>
      <c r="BZ31" s="33">
        <v>19.8</v>
      </c>
      <c r="CA31" s="33">
        <v>20</v>
      </c>
      <c r="CB31" s="33">
        <v>17.899999999999999</v>
      </c>
      <c r="CC31" s="33">
        <v>15.7</v>
      </c>
      <c r="CD31" s="33">
        <v>13.7</v>
      </c>
      <c r="CE31" s="33">
        <v>6.9</v>
      </c>
      <c r="CF31" s="33">
        <v>7</v>
      </c>
      <c r="CG31" s="33">
        <v>7.2</v>
      </c>
      <c r="CH31" s="33">
        <v>7.3</v>
      </c>
      <c r="CI31" s="33">
        <v>7.3</v>
      </c>
      <c r="CJ31" s="33">
        <v>6.9</v>
      </c>
      <c r="CK31" s="33">
        <v>6.5</v>
      </c>
      <c r="CL31" s="33">
        <v>6.2</v>
      </c>
      <c r="CM31" s="33">
        <v>4.3</v>
      </c>
      <c r="CN31" s="33">
        <v>5</v>
      </c>
      <c r="CO31" s="33">
        <v>5.9</v>
      </c>
      <c r="CP31" s="33">
        <v>6.8</v>
      </c>
      <c r="CQ31" s="33">
        <v>11</v>
      </c>
      <c r="CR31" s="33">
        <v>10.7</v>
      </c>
      <c r="CS31" s="33">
        <v>10.5</v>
      </c>
      <c r="CT31" s="33">
        <v>10.199999999999999</v>
      </c>
      <c r="CU31" s="33">
        <v>9.1</v>
      </c>
      <c r="CV31" s="33">
        <v>9.5</v>
      </c>
      <c r="CW31" s="33">
        <v>9.8000000000000007</v>
      </c>
      <c r="CX31" s="33">
        <v>10</v>
      </c>
      <c r="CY31" s="33">
        <v>11.3</v>
      </c>
      <c r="CZ31" s="33">
        <v>11.4</v>
      </c>
      <c r="DA31" s="33">
        <v>11.3</v>
      </c>
      <c r="DB31" s="33">
        <v>11.4</v>
      </c>
      <c r="DC31" s="33">
        <v>12.2</v>
      </c>
      <c r="DD31" s="33">
        <v>12.4</v>
      </c>
      <c r="DE31" s="33">
        <v>12.8</v>
      </c>
      <c r="DF31" s="33">
        <v>13.2</v>
      </c>
      <c r="DG31" s="33">
        <v>14.7</v>
      </c>
      <c r="DH31" s="33">
        <v>15.1</v>
      </c>
      <c r="DI31" s="33">
        <v>16.600000000000001</v>
      </c>
      <c r="DJ31" s="33">
        <v>18.5</v>
      </c>
      <c r="DK31" s="33">
        <v>32.700000000000003</v>
      </c>
      <c r="DL31" s="33">
        <v>37.9</v>
      </c>
      <c r="DM31" s="33">
        <v>39.799999999999997</v>
      </c>
      <c r="DN31" s="33">
        <v>40.6</v>
      </c>
      <c r="DO31" s="33">
        <v>32.9</v>
      </c>
      <c r="DP31" s="33">
        <v>27.8</v>
      </c>
      <c r="DQ31" s="33">
        <v>24.5</v>
      </c>
      <c r="DR31" s="33">
        <v>21.6</v>
      </c>
      <c r="DS31" s="33">
        <v>13.8</v>
      </c>
      <c r="DT31" s="33">
        <v>13.9</v>
      </c>
      <c r="DU31" s="33">
        <v>13.4</v>
      </c>
      <c r="DV31" s="33">
        <v>13</v>
      </c>
      <c r="DW31" s="33">
        <v>11</v>
      </c>
      <c r="DX31" s="33">
        <v>9.8000000000000007</v>
      </c>
      <c r="DY31" s="33">
        <v>9.1</v>
      </c>
      <c r="DZ31" s="33">
        <v>8.6999999999999993</v>
      </c>
      <c r="EA31" s="33">
        <v>9.3000000000000007</v>
      </c>
      <c r="EB31" s="33">
        <v>9.5</v>
      </c>
      <c r="EC31" s="33">
        <v>9.9</v>
      </c>
      <c r="ED31" s="33">
        <v>10.5</v>
      </c>
    </row>
    <row r="32" spans="1:134" s="35" customFormat="1">
      <c r="A32" s="31" t="s">
        <v>232</v>
      </c>
      <c r="B32" s="34">
        <v>2181.1999999999998</v>
      </c>
      <c r="C32" s="34">
        <v>463.9</v>
      </c>
      <c r="D32" s="34">
        <v>963.1</v>
      </c>
      <c r="E32" s="34">
        <v>1502.1</v>
      </c>
      <c r="F32" s="34">
        <v>2392.8000000000002</v>
      </c>
      <c r="G32" s="34">
        <v>530.1</v>
      </c>
      <c r="H32" s="34">
        <v>1120.3</v>
      </c>
      <c r="I32" s="34">
        <v>1758.2</v>
      </c>
      <c r="J32" s="34">
        <v>2939</v>
      </c>
      <c r="K32" s="33">
        <v>705.1</v>
      </c>
      <c r="L32" s="33">
        <v>1440.6</v>
      </c>
      <c r="M32" s="33">
        <v>2181.1</v>
      </c>
      <c r="N32" s="33">
        <v>3313.8</v>
      </c>
      <c r="O32" s="33">
        <v>716.3</v>
      </c>
      <c r="P32" s="33">
        <v>1634.2</v>
      </c>
      <c r="Q32" s="33">
        <v>2661.1</v>
      </c>
      <c r="R32" s="33">
        <v>4196.6000000000004</v>
      </c>
      <c r="S32" s="33">
        <v>901.8</v>
      </c>
      <c r="T32" s="33">
        <v>1869.4</v>
      </c>
      <c r="U32" s="33">
        <v>2856.1</v>
      </c>
      <c r="V32" s="33">
        <v>4626.3</v>
      </c>
      <c r="W32" s="33">
        <v>1369.2</v>
      </c>
      <c r="X32" s="33">
        <v>3435.3</v>
      </c>
      <c r="Y32" s="33">
        <v>5583.1</v>
      </c>
      <c r="Z32" s="33">
        <v>8853.9</v>
      </c>
      <c r="AA32" s="33">
        <v>1877.4</v>
      </c>
      <c r="AB32" s="33">
        <v>3841</v>
      </c>
      <c r="AC32" s="33">
        <v>5832.8</v>
      </c>
      <c r="AD32" s="33">
        <v>9112.9</v>
      </c>
      <c r="AE32" s="33">
        <v>2119.9</v>
      </c>
      <c r="AF32" s="33">
        <v>4399.3</v>
      </c>
      <c r="AG32" s="33">
        <v>6986.6</v>
      </c>
      <c r="AH32" s="33">
        <v>11001.8</v>
      </c>
      <c r="AI32" s="33">
        <v>2986.9</v>
      </c>
      <c r="AJ32" s="33">
        <v>6198.7</v>
      </c>
      <c r="AK32" s="33">
        <v>9274</v>
      </c>
      <c r="AL32" s="33">
        <v>14287.4</v>
      </c>
      <c r="AM32" s="33">
        <v>3498.3</v>
      </c>
      <c r="AN32" s="33">
        <v>7228.4</v>
      </c>
      <c r="AO32" s="33">
        <v>11084.8</v>
      </c>
      <c r="AP32" s="33">
        <v>16787.7</v>
      </c>
      <c r="AQ32" s="33">
        <v>4906.7</v>
      </c>
      <c r="AR32" s="33">
        <v>9922</v>
      </c>
      <c r="AS32" s="33">
        <v>14963.7</v>
      </c>
      <c r="AT32" s="33">
        <v>20874.099999999999</v>
      </c>
      <c r="AU32" s="33">
        <v>4764.5</v>
      </c>
      <c r="AV32" s="33">
        <v>9958.7000000000007</v>
      </c>
      <c r="AW32" s="33">
        <v>15693.3</v>
      </c>
      <c r="AX32" s="33">
        <v>23356</v>
      </c>
      <c r="AY32" s="33">
        <v>5704.3</v>
      </c>
      <c r="AZ32" s="33">
        <v>11777.9</v>
      </c>
      <c r="BA32" s="33">
        <v>17719.599999999999</v>
      </c>
      <c r="BB32" s="33">
        <v>25458</v>
      </c>
      <c r="BC32" s="33">
        <v>7066.4</v>
      </c>
      <c r="BD32" s="33">
        <v>13842.8</v>
      </c>
      <c r="BE32" s="33">
        <v>22356.2</v>
      </c>
      <c r="BF32" s="33">
        <v>33281.599999999999</v>
      </c>
      <c r="BG32" s="33">
        <v>8956</v>
      </c>
      <c r="BH32" s="33">
        <v>18506.599999999999</v>
      </c>
      <c r="BI32" s="33">
        <v>27967.8</v>
      </c>
      <c r="BJ32" s="33">
        <v>40037.699999999997</v>
      </c>
      <c r="BK32" s="33">
        <v>8637.4</v>
      </c>
      <c r="BL32" s="33">
        <v>18185.400000000001</v>
      </c>
      <c r="BM32" s="34">
        <v>28175.200000000001</v>
      </c>
      <c r="BN32" s="33">
        <v>41115.599999999999</v>
      </c>
      <c r="BO32" s="33">
        <v>10882.5</v>
      </c>
      <c r="BP32" s="33">
        <v>21738.2</v>
      </c>
      <c r="BQ32" s="33">
        <v>35800.300000000003</v>
      </c>
      <c r="BR32" s="33">
        <v>51775.3</v>
      </c>
      <c r="BS32" s="33">
        <v>14.3</v>
      </c>
      <c r="BT32" s="33">
        <v>16.3</v>
      </c>
      <c r="BU32" s="33">
        <v>17</v>
      </c>
      <c r="BV32" s="33">
        <v>22.8</v>
      </c>
      <c r="BW32" s="33">
        <v>33</v>
      </c>
      <c r="BX32" s="33">
        <v>28.6</v>
      </c>
      <c r="BY32" s="33">
        <v>24.1</v>
      </c>
      <c r="BZ32" s="33">
        <v>12.8</v>
      </c>
      <c r="CA32" s="33">
        <v>1.6</v>
      </c>
      <c r="CB32" s="33">
        <v>13.4</v>
      </c>
      <c r="CC32" s="33">
        <v>22</v>
      </c>
      <c r="CD32" s="33">
        <v>26.6</v>
      </c>
      <c r="CE32" s="33">
        <v>25.9</v>
      </c>
      <c r="CF32" s="33">
        <v>14.4</v>
      </c>
      <c r="CG32" s="33">
        <v>7.3</v>
      </c>
      <c r="CH32" s="33">
        <v>10.199999999999999</v>
      </c>
      <c r="CI32" s="33">
        <v>51.8</v>
      </c>
      <c r="CJ32" s="33">
        <v>83.8</v>
      </c>
      <c r="CK32" s="33">
        <v>95.5</v>
      </c>
      <c r="CL32" s="33">
        <v>91.4</v>
      </c>
      <c r="CM32" s="33">
        <v>37.1</v>
      </c>
      <c r="CN32" s="33">
        <v>11.8</v>
      </c>
      <c r="CO32" s="33">
        <v>4.5</v>
      </c>
      <c r="CP32" s="33">
        <v>2.9</v>
      </c>
      <c r="CQ32" s="33">
        <v>12.9</v>
      </c>
      <c r="CR32" s="33">
        <v>14.5</v>
      </c>
      <c r="CS32" s="33">
        <v>19.8</v>
      </c>
      <c r="CT32" s="33">
        <v>20.7</v>
      </c>
      <c r="CU32" s="33">
        <v>40.9</v>
      </c>
      <c r="CV32" s="33">
        <v>40.9</v>
      </c>
      <c r="CW32" s="33">
        <v>32.700000000000003</v>
      </c>
      <c r="CX32" s="33">
        <v>29.9</v>
      </c>
      <c r="CY32" s="33">
        <v>17.100000000000001</v>
      </c>
      <c r="CZ32" s="33">
        <v>16.600000000000001</v>
      </c>
      <c r="DA32" s="33">
        <v>19.5</v>
      </c>
      <c r="DB32" s="33">
        <v>17.5</v>
      </c>
      <c r="DC32" s="33">
        <v>40.299999999999997</v>
      </c>
      <c r="DD32" s="33">
        <v>37.299999999999997</v>
      </c>
      <c r="DE32" s="33">
        <v>35</v>
      </c>
      <c r="DF32" s="33">
        <v>24.3</v>
      </c>
      <c r="DG32" s="33">
        <v>-2.9</v>
      </c>
      <c r="DH32" s="33">
        <v>0.4</v>
      </c>
      <c r="DI32" s="33">
        <v>4.9000000000000004</v>
      </c>
      <c r="DJ32" s="33">
        <v>11.9</v>
      </c>
      <c r="DK32" s="33">
        <v>19.7</v>
      </c>
      <c r="DL32" s="33">
        <v>18.3</v>
      </c>
      <c r="DM32" s="33">
        <v>12.9</v>
      </c>
      <c r="DN32" s="33">
        <v>9</v>
      </c>
      <c r="DO32" s="33">
        <v>23.9</v>
      </c>
      <c r="DP32" s="33">
        <v>17.5</v>
      </c>
      <c r="DQ32" s="33">
        <v>26.2</v>
      </c>
      <c r="DR32" s="33">
        <v>30.7</v>
      </c>
      <c r="DS32" s="33">
        <v>26.7</v>
      </c>
      <c r="DT32" s="33">
        <v>33.700000000000003</v>
      </c>
      <c r="DU32" s="33">
        <v>25.1</v>
      </c>
      <c r="DV32" s="33">
        <v>20.3</v>
      </c>
      <c r="DW32" s="33">
        <v>-3.6</v>
      </c>
      <c r="DX32" s="33">
        <v>-1.7</v>
      </c>
      <c r="DY32" s="33">
        <v>0.7</v>
      </c>
      <c r="DZ32" s="33">
        <v>2.7</v>
      </c>
      <c r="EA32" s="33">
        <v>26</v>
      </c>
      <c r="EB32" s="33">
        <v>19.5</v>
      </c>
      <c r="EC32" s="33">
        <v>27.1</v>
      </c>
      <c r="ED32" s="33">
        <v>25.9</v>
      </c>
    </row>
    <row r="33" spans="1:134" s="35" customFormat="1">
      <c r="A33" s="31" t="s">
        <v>233</v>
      </c>
      <c r="B33" s="34">
        <v>2097.9</v>
      </c>
      <c r="C33" s="34">
        <v>690.7</v>
      </c>
      <c r="D33" s="34">
        <v>1333.2</v>
      </c>
      <c r="E33" s="34">
        <v>2051.9</v>
      </c>
      <c r="F33" s="34">
        <v>2793.4</v>
      </c>
      <c r="G33" s="34">
        <v>853.2</v>
      </c>
      <c r="H33" s="34">
        <v>1645.5</v>
      </c>
      <c r="I33" s="34">
        <v>2455.1999999999998</v>
      </c>
      <c r="J33" s="34">
        <v>3288.5</v>
      </c>
      <c r="K33" s="34">
        <v>966.3</v>
      </c>
      <c r="L33" s="34">
        <v>1904.4</v>
      </c>
      <c r="M33" s="34">
        <v>2906.8</v>
      </c>
      <c r="N33" s="34">
        <v>3946.2</v>
      </c>
      <c r="O33" s="34">
        <v>1200.0999999999999</v>
      </c>
      <c r="P33" s="34">
        <v>2371.1999999999998</v>
      </c>
      <c r="Q33" s="34">
        <v>3523.4</v>
      </c>
      <c r="R33" s="34">
        <v>4719.3999999999996</v>
      </c>
      <c r="S33" s="34">
        <v>1326.7</v>
      </c>
      <c r="T33" s="34">
        <v>2620.3000000000002</v>
      </c>
      <c r="U33" s="34">
        <v>3975.9</v>
      </c>
      <c r="V33" s="34">
        <v>5386</v>
      </c>
      <c r="W33" s="34">
        <v>1574.4</v>
      </c>
      <c r="X33" s="34">
        <v>3153.5</v>
      </c>
      <c r="Y33" s="34">
        <v>4888.5</v>
      </c>
      <c r="Z33" s="34">
        <v>6697.4</v>
      </c>
      <c r="AA33" s="34">
        <v>2106.4</v>
      </c>
      <c r="AB33" s="34">
        <v>4180.8</v>
      </c>
      <c r="AC33" s="34">
        <v>6380.9</v>
      </c>
      <c r="AD33" s="34">
        <v>8676.2999999999993</v>
      </c>
      <c r="AE33" s="34">
        <v>2497.4</v>
      </c>
      <c r="AF33" s="34">
        <v>4931</v>
      </c>
      <c r="AG33" s="34">
        <v>7364.3</v>
      </c>
      <c r="AH33" s="34">
        <v>9880.7999999999993</v>
      </c>
      <c r="AI33" s="34">
        <v>2590.9</v>
      </c>
      <c r="AJ33" s="34">
        <v>5141.3999999999996</v>
      </c>
      <c r="AK33" s="34">
        <v>7801.2</v>
      </c>
      <c r="AL33" s="34">
        <v>10593</v>
      </c>
      <c r="AM33" s="34">
        <v>3245.4</v>
      </c>
      <c r="AN33" s="34">
        <v>6454.3</v>
      </c>
      <c r="AO33" s="34">
        <v>9768</v>
      </c>
      <c r="AP33" s="34">
        <v>13117</v>
      </c>
      <c r="AQ33" s="34">
        <v>3492.9</v>
      </c>
      <c r="AR33" s="34">
        <v>6915.8</v>
      </c>
      <c r="AS33" s="34">
        <v>10604.1</v>
      </c>
      <c r="AT33" s="34">
        <v>15109.8</v>
      </c>
      <c r="AU33" s="34">
        <v>4107.2</v>
      </c>
      <c r="AV33" s="34">
        <v>8171.9</v>
      </c>
      <c r="AW33" s="34">
        <v>12636.2</v>
      </c>
      <c r="AX33" s="34">
        <v>17721</v>
      </c>
      <c r="AY33" s="34">
        <v>5208.6000000000004</v>
      </c>
      <c r="AZ33" s="34">
        <v>10377.9</v>
      </c>
      <c r="BA33" s="34">
        <v>16052</v>
      </c>
      <c r="BB33" s="34">
        <v>22647.5</v>
      </c>
      <c r="BC33" s="34">
        <v>6537.2</v>
      </c>
      <c r="BD33" s="34">
        <v>12670.6</v>
      </c>
      <c r="BE33" s="34">
        <v>19654.099999999999</v>
      </c>
      <c r="BF33" s="34">
        <v>27584.400000000001</v>
      </c>
      <c r="BG33" s="34">
        <v>7619.4</v>
      </c>
      <c r="BH33" s="34">
        <v>15245.3</v>
      </c>
      <c r="BI33" s="34">
        <v>22767.599999999999</v>
      </c>
      <c r="BJ33" s="34">
        <v>31253.1</v>
      </c>
      <c r="BK33" s="34">
        <v>9520.2000000000007</v>
      </c>
      <c r="BL33" s="34">
        <v>19195.3</v>
      </c>
      <c r="BM33" s="34">
        <v>29944.6</v>
      </c>
      <c r="BN33" s="34">
        <v>42080.1</v>
      </c>
      <c r="BO33" s="34">
        <v>11909.9</v>
      </c>
      <c r="BP33" s="34">
        <v>23659.599999999999</v>
      </c>
      <c r="BQ33" s="34">
        <v>35335.4</v>
      </c>
      <c r="BR33" s="34">
        <v>50135.9</v>
      </c>
      <c r="BS33" s="34">
        <v>23.5</v>
      </c>
      <c r="BT33" s="34">
        <v>23.4</v>
      </c>
      <c r="BU33" s="34">
        <v>19.7</v>
      </c>
      <c r="BV33" s="34">
        <v>17.7</v>
      </c>
      <c r="BW33" s="34">
        <v>13.3</v>
      </c>
      <c r="BX33" s="34">
        <v>15.7</v>
      </c>
      <c r="BY33" s="34">
        <v>18.399999999999999</v>
      </c>
      <c r="BZ33" s="34">
        <v>20</v>
      </c>
      <c r="CA33" s="34">
        <v>24.2</v>
      </c>
      <c r="CB33" s="34">
        <v>24.5</v>
      </c>
      <c r="CC33" s="34">
        <v>21.2</v>
      </c>
      <c r="CD33" s="34">
        <v>19.600000000000001</v>
      </c>
      <c r="CE33" s="34">
        <v>10.6</v>
      </c>
      <c r="CF33" s="34">
        <v>10.5</v>
      </c>
      <c r="CG33" s="34">
        <v>12.8</v>
      </c>
      <c r="CH33" s="34">
        <v>14.1</v>
      </c>
      <c r="CI33" s="34">
        <v>18.7</v>
      </c>
      <c r="CJ33" s="34">
        <v>20.3</v>
      </c>
      <c r="CK33" s="34">
        <v>23</v>
      </c>
      <c r="CL33" s="34">
        <v>24.3</v>
      </c>
      <c r="CM33" s="34">
        <v>33.799999999999997</v>
      </c>
      <c r="CN33" s="34">
        <v>32.6</v>
      </c>
      <c r="CO33" s="34">
        <v>30.5</v>
      </c>
      <c r="CP33" s="34">
        <v>29.5</v>
      </c>
      <c r="CQ33" s="34">
        <v>18.600000000000001</v>
      </c>
      <c r="CR33" s="34">
        <v>17.899999999999999</v>
      </c>
      <c r="CS33" s="34">
        <v>15.4</v>
      </c>
      <c r="CT33" s="34">
        <v>13.9</v>
      </c>
      <c r="CU33" s="34">
        <v>3.7</v>
      </c>
      <c r="CV33" s="34">
        <v>4.3</v>
      </c>
      <c r="CW33" s="34">
        <v>5.9</v>
      </c>
      <c r="CX33" s="34">
        <v>7.2</v>
      </c>
      <c r="CY33" s="34">
        <v>25.3</v>
      </c>
      <c r="CZ33" s="34">
        <v>25.5</v>
      </c>
      <c r="DA33" s="34">
        <v>25.2</v>
      </c>
      <c r="DB33" s="34">
        <v>23.8</v>
      </c>
      <c r="DC33" s="34">
        <v>7.6</v>
      </c>
      <c r="DD33" s="34">
        <v>7.2</v>
      </c>
      <c r="DE33" s="34">
        <v>8.6</v>
      </c>
      <c r="DF33" s="34">
        <v>15.2</v>
      </c>
      <c r="DG33" s="34">
        <v>17.600000000000001</v>
      </c>
      <c r="DH33" s="34">
        <v>18.2</v>
      </c>
      <c r="DI33" s="34">
        <v>19.2</v>
      </c>
      <c r="DJ33" s="34">
        <v>17.3</v>
      </c>
      <c r="DK33" s="34">
        <v>26.8</v>
      </c>
      <c r="DL33" s="34">
        <v>27</v>
      </c>
      <c r="DM33" s="34">
        <v>27</v>
      </c>
      <c r="DN33" s="34">
        <v>27.8</v>
      </c>
      <c r="DO33" s="34">
        <v>25.5</v>
      </c>
      <c r="DP33" s="34">
        <v>22.1</v>
      </c>
      <c r="DQ33" s="34">
        <v>22.4</v>
      </c>
      <c r="DR33" s="34">
        <v>21.8</v>
      </c>
      <c r="DS33" s="34">
        <v>16.600000000000001</v>
      </c>
      <c r="DT33" s="34">
        <v>20.3</v>
      </c>
      <c r="DU33" s="34">
        <v>15.8</v>
      </c>
      <c r="DV33" s="34">
        <v>13.3</v>
      </c>
      <c r="DW33" s="34">
        <v>24.9</v>
      </c>
      <c r="DX33" s="34">
        <v>25.9</v>
      </c>
      <c r="DY33" s="34">
        <v>31.5</v>
      </c>
      <c r="DZ33" s="34">
        <v>34.6</v>
      </c>
      <c r="EA33" s="34">
        <v>25.1</v>
      </c>
      <c r="EB33" s="34">
        <v>23.3</v>
      </c>
      <c r="EC33" s="34">
        <v>18</v>
      </c>
      <c r="ED33" s="34">
        <v>19.100000000000001</v>
      </c>
    </row>
    <row r="34" spans="1:134" s="35" customFormat="1">
      <c r="A34" s="31" t="s">
        <v>234</v>
      </c>
      <c r="B34" s="34">
        <v>2557.6999999999998</v>
      </c>
      <c r="C34" s="34">
        <v>752</v>
      </c>
      <c r="D34" s="34">
        <v>1515.8</v>
      </c>
      <c r="E34" s="34">
        <v>2290.8000000000002</v>
      </c>
      <c r="F34" s="34">
        <v>3084.7</v>
      </c>
      <c r="G34" s="34">
        <v>849.8</v>
      </c>
      <c r="H34" s="34">
        <v>1722</v>
      </c>
      <c r="I34" s="34">
        <v>2612.1</v>
      </c>
      <c r="J34" s="34">
        <v>3527.7</v>
      </c>
      <c r="K34" s="34">
        <v>999.9</v>
      </c>
      <c r="L34" s="34">
        <v>2029.6</v>
      </c>
      <c r="M34" s="34">
        <v>3113.2</v>
      </c>
      <c r="N34" s="34">
        <v>4280.3</v>
      </c>
      <c r="O34" s="34">
        <v>1245.7</v>
      </c>
      <c r="P34" s="34">
        <v>2540</v>
      </c>
      <c r="Q34" s="34">
        <v>3865.2</v>
      </c>
      <c r="R34" s="34">
        <v>5253.3</v>
      </c>
      <c r="S34" s="34">
        <v>1406.3</v>
      </c>
      <c r="T34" s="34">
        <v>2829.2</v>
      </c>
      <c r="U34" s="34">
        <v>4247.3</v>
      </c>
      <c r="V34" s="34">
        <v>5745.1</v>
      </c>
      <c r="W34" s="34">
        <v>1619.2</v>
      </c>
      <c r="X34" s="34">
        <v>3307.3</v>
      </c>
      <c r="Y34" s="34">
        <v>5020.5</v>
      </c>
      <c r="Z34" s="34">
        <v>6812.5</v>
      </c>
      <c r="AA34" s="34">
        <v>1865.2</v>
      </c>
      <c r="AB34" s="34">
        <v>3761.5</v>
      </c>
      <c r="AC34" s="34">
        <v>5691</v>
      </c>
      <c r="AD34" s="34">
        <v>7705.3</v>
      </c>
      <c r="AE34" s="34">
        <v>2034.8</v>
      </c>
      <c r="AF34" s="34">
        <v>4125.6000000000004</v>
      </c>
      <c r="AG34" s="34">
        <v>6249</v>
      </c>
      <c r="AH34" s="34">
        <v>8448</v>
      </c>
      <c r="AI34" s="34">
        <v>2633.8</v>
      </c>
      <c r="AJ34" s="34">
        <v>5362.5</v>
      </c>
      <c r="AK34" s="34">
        <v>8109.4</v>
      </c>
      <c r="AL34" s="34">
        <v>10955.4</v>
      </c>
      <c r="AM34" s="34">
        <v>2843.3</v>
      </c>
      <c r="AN34" s="34">
        <v>5673.2</v>
      </c>
      <c r="AO34" s="34">
        <v>8587.1</v>
      </c>
      <c r="AP34" s="34">
        <v>11570.9</v>
      </c>
      <c r="AQ34" s="34">
        <v>2686.6</v>
      </c>
      <c r="AR34" s="34">
        <v>5468.5</v>
      </c>
      <c r="AS34" s="34">
        <v>8347.5</v>
      </c>
      <c r="AT34" s="34">
        <v>11803.7</v>
      </c>
      <c r="AU34" s="34">
        <v>3259.4</v>
      </c>
      <c r="AV34" s="34">
        <v>6753.6</v>
      </c>
      <c r="AW34" s="34">
        <v>10237.799999999999</v>
      </c>
      <c r="AX34" s="34">
        <v>14152.4</v>
      </c>
      <c r="AY34" s="34">
        <v>4424.8999999999996</v>
      </c>
      <c r="AZ34" s="34">
        <v>9107.6</v>
      </c>
      <c r="BA34" s="34">
        <v>14021.4</v>
      </c>
      <c r="BB34" s="34">
        <v>19459.5</v>
      </c>
      <c r="BC34" s="34">
        <v>5313.9</v>
      </c>
      <c r="BD34" s="34">
        <v>10572.4</v>
      </c>
      <c r="BE34" s="34">
        <v>16174.2</v>
      </c>
      <c r="BF34" s="34">
        <v>22164.400000000001</v>
      </c>
      <c r="BG34" s="34">
        <v>5684.6</v>
      </c>
      <c r="BH34" s="34">
        <v>11790.5</v>
      </c>
      <c r="BI34" s="34">
        <v>17728.099999999999</v>
      </c>
      <c r="BJ34" s="34">
        <v>24292.2</v>
      </c>
      <c r="BK34" s="34">
        <v>6248.9</v>
      </c>
      <c r="BL34" s="34">
        <v>12952.7</v>
      </c>
      <c r="BM34" s="34">
        <v>19853</v>
      </c>
      <c r="BN34" s="34">
        <v>27463.200000000001</v>
      </c>
      <c r="BO34" s="34">
        <v>7284.3</v>
      </c>
      <c r="BP34" s="34">
        <v>14589.1</v>
      </c>
      <c r="BQ34" s="34">
        <v>21914.1</v>
      </c>
      <c r="BR34" s="34">
        <v>30271.7</v>
      </c>
      <c r="BS34" s="34">
        <v>13</v>
      </c>
      <c r="BT34" s="34">
        <v>13.6</v>
      </c>
      <c r="BU34" s="34">
        <v>14</v>
      </c>
      <c r="BV34" s="34">
        <v>14.4</v>
      </c>
      <c r="BW34" s="34">
        <v>17.7</v>
      </c>
      <c r="BX34" s="34">
        <v>17.899999999999999</v>
      </c>
      <c r="BY34" s="34">
        <v>19.2</v>
      </c>
      <c r="BZ34" s="34">
        <v>21.3</v>
      </c>
      <c r="CA34" s="34">
        <v>24.6</v>
      </c>
      <c r="CB34" s="34">
        <v>25.1</v>
      </c>
      <c r="CC34" s="34">
        <v>24.2</v>
      </c>
      <c r="CD34" s="34">
        <v>22.7</v>
      </c>
      <c r="CE34" s="34">
        <v>12.9</v>
      </c>
      <c r="CF34" s="34">
        <v>11.4</v>
      </c>
      <c r="CG34" s="34">
        <v>9.9</v>
      </c>
      <c r="CH34" s="34">
        <v>9.4</v>
      </c>
      <c r="CI34" s="34">
        <v>15.1</v>
      </c>
      <c r="CJ34" s="34">
        <v>16.899999999999999</v>
      </c>
      <c r="CK34" s="34">
        <v>18.2</v>
      </c>
      <c r="CL34" s="34">
        <v>18.600000000000001</v>
      </c>
      <c r="CM34" s="34">
        <v>15.2</v>
      </c>
      <c r="CN34" s="34">
        <v>13.7</v>
      </c>
      <c r="CO34" s="34">
        <v>13.4</v>
      </c>
      <c r="CP34" s="34">
        <v>13.1</v>
      </c>
      <c r="CQ34" s="34">
        <v>9.1</v>
      </c>
      <c r="CR34" s="34">
        <v>9.6999999999999993</v>
      </c>
      <c r="CS34" s="34">
        <v>9.8000000000000007</v>
      </c>
      <c r="CT34" s="34">
        <v>9.6</v>
      </c>
      <c r="CU34" s="34">
        <v>29.4</v>
      </c>
      <c r="CV34" s="34">
        <v>30</v>
      </c>
      <c r="CW34" s="34">
        <v>29.8</v>
      </c>
      <c r="CX34" s="34">
        <v>29.7</v>
      </c>
      <c r="CY34" s="34">
        <v>8</v>
      </c>
      <c r="CZ34" s="34">
        <v>5.8</v>
      </c>
      <c r="DA34" s="34">
        <v>5.9</v>
      </c>
      <c r="DB34" s="34">
        <v>5.6</v>
      </c>
      <c r="DC34" s="34">
        <v>-5.5</v>
      </c>
      <c r="DD34" s="34">
        <v>-3.6</v>
      </c>
      <c r="DE34" s="34">
        <v>-2.8</v>
      </c>
      <c r="DF34" s="34">
        <v>2</v>
      </c>
      <c r="DG34" s="34">
        <v>21.3</v>
      </c>
      <c r="DH34" s="34">
        <v>23.5</v>
      </c>
      <c r="DI34" s="34">
        <v>22.6</v>
      </c>
      <c r="DJ34" s="34">
        <v>19.899999999999999</v>
      </c>
      <c r="DK34" s="34">
        <v>35.799999999999997</v>
      </c>
      <c r="DL34" s="34">
        <v>34.9</v>
      </c>
      <c r="DM34" s="34">
        <v>37</v>
      </c>
      <c r="DN34" s="34">
        <v>37.5</v>
      </c>
      <c r="DO34" s="34">
        <v>20.100000000000001</v>
      </c>
      <c r="DP34" s="34">
        <v>16.100000000000001</v>
      </c>
      <c r="DQ34" s="34">
        <v>15.4</v>
      </c>
      <c r="DR34" s="34">
        <v>13.9</v>
      </c>
      <c r="DS34" s="34">
        <v>7</v>
      </c>
      <c r="DT34" s="34">
        <v>11.5</v>
      </c>
      <c r="DU34" s="34">
        <v>9.6</v>
      </c>
      <c r="DV34" s="34">
        <v>9.6</v>
      </c>
      <c r="DW34" s="34">
        <v>9.9</v>
      </c>
      <c r="DX34" s="34">
        <v>9.9</v>
      </c>
      <c r="DY34" s="34">
        <v>12</v>
      </c>
      <c r="DZ34" s="34">
        <v>13.1</v>
      </c>
      <c r="EA34" s="34">
        <v>16.600000000000001</v>
      </c>
      <c r="EB34" s="34">
        <v>12.6</v>
      </c>
      <c r="EC34" s="34">
        <v>10.4</v>
      </c>
      <c r="ED34" s="34">
        <v>10.199999999999999</v>
      </c>
    </row>
    <row r="35" spans="1:134" s="35" customFormat="1">
      <c r="A35" s="31" t="s">
        <v>235</v>
      </c>
      <c r="B35" s="34">
        <v>8811.7999999999993</v>
      </c>
      <c r="C35" s="34">
        <v>2561</v>
      </c>
      <c r="D35" s="34">
        <v>5108.5</v>
      </c>
      <c r="E35" s="34">
        <v>7768.8</v>
      </c>
      <c r="F35" s="34">
        <v>10365.6</v>
      </c>
      <c r="G35" s="34">
        <v>2914.5</v>
      </c>
      <c r="H35" s="34">
        <v>5831.7</v>
      </c>
      <c r="I35" s="34">
        <v>8514</v>
      </c>
      <c r="J35" s="34">
        <v>11227.8</v>
      </c>
      <c r="K35" s="34">
        <v>3072.8</v>
      </c>
      <c r="L35" s="34">
        <v>6236.9</v>
      </c>
      <c r="M35" s="34">
        <v>9390.9</v>
      </c>
      <c r="N35" s="34">
        <v>12657.7</v>
      </c>
      <c r="O35" s="34">
        <v>3374.1</v>
      </c>
      <c r="P35" s="34">
        <v>6810.4</v>
      </c>
      <c r="Q35" s="34">
        <v>10333.799999999999</v>
      </c>
      <c r="R35" s="34">
        <v>13968</v>
      </c>
      <c r="S35" s="34">
        <v>3828</v>
      </c>
      <c r="T35" s="34">
        <v>7747</v>
      </c>
      <c r="U35" s="34">
        <v>11969.6</v>
      </c>
      <c r="V35" s="34">
        <v>16392.3</v>
      </c>
      <c r="W35" s="34">
        <v>5013.8999999999996</v>
      </c>
      <c r="X35" s="34">
        <v>10169.200000000001</v>
      </c>
      <c r="Y35" s="34">
        <v>15441.5</v>
      </c>
      <c r="Z35" s="34">
        <v>20733.900000000001</v>
      </c>
      <c r="AA35" s="34">
        <v>6071.6</v>
      </c>
      <c r="AB35" s="34">
        <v>12057.2</v>
      </c>
      <c r="AC35" s="34">
        <v>18042.400000000001</v>
      </c>
      <c r="AD35" s="34">
        <v>24156.3</v>
      </c>
      <c r="AE35" s="34">
        <v>6205.4</v>
      </c>
      <c r="AF35" s="34">
        <v>12397.1</v>
      </c>
      <c r="AG35" s="34">
        <v>18549.2</v>
      </c>
      <c r="AH35" s="34">
        <v>24843.1</v>
      </c>
      <c r="AI35" s="34">
        <v>7319.2</v>
      </c>
      <c r="AJ35" s="34">
        <v>14736.3</v>
      </c>
      <c r="AK35" s="34">
        <v>22474.9</v>
      </c>
      <c r="AL35" s="34">
        <v>30509.4</v>
      </c>
      <c r="AM35" s="34">
        <v>8329</v>
      </c>
      <c r="AN35" s="34">
        <v>16759</v>
      </c>
      <c r="AO35" s="34">
        <v>25187.9</v>
      </c>
      <c r="AP35" s="34">
        <v>33729.9</v>
      </c>
      <c r="AQ35" s="34">
        <v>9217.7999999999993</v>
      </c>
      <c r="AR35" s="34">
        <v>18439.400000000001</v>
      </c>
      <c r="AS35" s="34">
        <v>27750.1</v>
      </c>
      <c r="AT35" s="34">
        <v>37439.5</v>
      </c>
      <c r="AU35" s="34">
        <v>10348.6</v>
      </c>
      <c r="AV35" s="34">
        <v>21339.4</v>
      </c>
      <c r="AW35" s="34">
        <v>33266.1</v>
      </c>
      <c r="AX35" s="34">
        <v>46118.8</v>
      </c>
      <c r="AY35" s="34">
        <v>16025.1</v>
      </c>
      <c r="AZ35" s="34">
        <v>32987.300000000003</v>
      </c>
      <c r="BA35" s="34">
        <v>50265.5</v>
      </c>
      <c r="BB35" s="34">
        <v>66595.600000000006</v>
      </c>
      <c r="BC35" s="34">
        <v>19483.8</v>
      </c>
      <c r="BD35" s="34">
        <v>37735.4</v>
      </c>
      <c r="BE35" s="34">
        <v>57932.7</v>
      </c>
      <c r="BF35" s="34">
        <v>77717</v>
      </c>
      <c r="BG35" s="34">
        <v>21053.3</v>
      </c>
      <c r="BH35" s="34">
        <v>42106.7</v>
      </c>
      <c r="BI35" s="34">
        <v>63836.6</v>
      </c>
      <c r="BJ35" s="34">
        <v>85566.399999999994</v>
      </c>
      <c r="BK35" s="34">
        <v>24174.5</v>
      </c>
      <c r="BL35" s="34">
        <v>48349.1</v>
      </c>
      <c r="BM35" s="34">
        <v>72798.3</v>
      </c>
      <c r="BN35" s="34">
        <v>94070.3</v>
      </c>
      <c r="BO35" s="34">
        <v>25766.1</v>
      </c>
      <c r="BP35" s="34">
        <v>51532.2</v>
      </c>
      <c r="BQ35" s="34">
        <v>81444.2</v>
      </c>
      <c r="BR35" s="34">
        <v>111356.2</v>
      </c>
      <c r="BS35" s="34">
        <v>13.8</v>
      </c>
      <c r="BT35" s="34">
        <v>14.2</v>
      </c>
      <c r="BU35" s="34">
        <v>9.6</v>
      </c>
      <c r="BV35" s="34">
        <v>8.3000000000000007</v>
      </c>
      <c r="BW35" s="34">
        <v>5.4</v>
      </c>
      <c r="BX35" s="34">
        <v>6.9</v>
      </c>
      <c r="BY35" s="34">
        <v>10.3</v>
      </c>
      <c r="BZ35" s="34">
        <v>12.7</v>
      </c>
      <c r="CA35" s="34">
        <v>9.8000000000000007</v>
      </c>
      <c r="CB35" s="34">
        <v>9.1999999999999993</v>
      </c>
      <c r="CC35" s="34">
        <v>10</v>
      </c>
      <c r="CD35" s="34">
        <v>10.4</v>
      </c>
      <c r="CE35" s="34">
        <v>13.5</v>
      </c>
      <c r="CF35" s="34">
        <v>13.8</v>
      </c>
      <c r="CG35" s="34">
        <v>15.8</v>
      </c>
      <c r="CH35" s="34">
        <v>17.399999999999999</v>
      </c>
      <c r="CI35" s="34">
        <v>31</v>
      </c>
      <c r="CJ35" s="34">
        <v>31.3</v>
      </c>
      <c r="CK35" s="34">
        <v>29</v>
      </c>
      <c r="CL35" s="34">
        <v>26.5</v>
      </c>
      <c r="CM35" s="34">
        <v>21.1</v>
      </c>
      <c r="CN35" s="34">
        <v>18.600000000000001</v>
      </c>
      <c r="CO35" s="34">
        <v>16.8</v>
      </c>
      <c r="CP35" s="34">
        <v>16.5</v>
      </c>
      <c r="CQ35" s="34">
        <v>2.2000000000000002</v>
      </c>
      <c r="CR35" s="34">
        <v>2.8</v>
      </c>
      <c r="CS35" s="34">
        <v>2.8</v>
      </c>
      <c r="CT35" s="34">
        <v>2.8</v>
      </c>
      <c r="CU35" s="34">
        <v>17.899999999999999</v>
      </c>
      <c r="CV35" s="34">
        <v>18.899999999999999</v>
      </c>
      <c r="CW35" s="34">
        <v>21.2</v>
      </c>
      <c r="CX35" s="34">
        <v>22.8</v>
      </c>
      <c r="CY35" s="34">
        <v>13.8</v>
      </c>
      <c r="CZ35" s="34">
        <v>13.7</v>
      </c>
      <c r="DA35" s="34">
        <v>12.1</v>
      </c>
      <c r="DB35" s="34">
        <v>10.6</v>
      </c>
      <c r="DC35" s="34">
        <v>10.7</v>
      </c>
      <c r="DD35" s="34">
        <v>10</v>
      </c>
      <c r="DE35" s="34">
        <v>10.199999999999999</v>
      </c>
      <c r="DF35" s="34">
        <v>11</v>
      </c>
      <c r="DG35" s="34">
        <v>12.3</v>
      </c>
      <c r="DH35" s="34">
        <v>15.7</v>
      </c>
      <c r="DI35" s="34">
        <v>19.899999999999999</v>
      </c>
      <c r="DJ35" s="34">
        <v>23.2</v>
      </c>
      <c r="DK35" s="34">
        <v>54.9</v>
      </c>
      <c r="DL35" s="34">
        <v>54.6</v>
      </c>
      <c r="DM35" s="34">
        <v>51.1</v>
      </c>
      <c r="DN35" s="34">
        <v>44.4</v>
      </c>
      <c r="DO35" s="34">
        <v>21.6</v>
      </c>
      <c r="DP35" s="34">
        <v>14.4</v>
      </c>
      <c r="DQ35" s="34">
        <v>15.3</v>
      </c>
      <c r="DR35" s="34">
        <v>16.7</v>
      </c>
      <c r="DS35" s="34">
        <v>8.1</v>
      </c>
      <c r="DT35" s="34">
        <v>11.6</v>
      </c>
      <c r="DU35" s="34">
        <v>10.199999999999999</v>
      </c>
      <c r="DV35" s="34">
        <v>10.1</v>
      </c>
      <c r="DW35" s="34">
        <v>14.8</v>
      </c>
      <c r="DX35" s="34">
        <v>14.8</v>
      </c>
      <c r="DY35" s="34">
        <v>14</v>
      </c>
      <c r="DZ35" s="34">
        <v>9.9</v>
      </c>
      <c r="EA35" s="34">
        <v>6.6</v>
      </c>
      <c r="EB35" s="34">
        <v>6.6</v>
      </c>
      <c r="EC35" s="34">
        <v>11.9</v>
      </c>
      <c r="ED35" s="34">
        <v>18.399999999999999</v>
      </c>
    </row>
    <row r="36" spans="1:134" s="35" customFormat="1">
      <c r="A36" s="31" t="s">
        <v>236</v>
      </c>
      <c r="B36" s="34">
        <v>-511.9</v>
      </c>
      <c r="C36" s="34">
        <v>-156.80000000000001</v>
      </c>
      <c r="D36" s="34">
        <v>-376.1</v>
      </c>
      <c r="E36" s="34">
        <v>-695.8</v>
      </c>
      <c r="F36" s="34">
        <v>-1195.0999999999999</v>
      </c>
      <c r="G36" s="34">
        <v>-204.6</v>
      </c>
      <c r="H36" s="34">
        <v>-477.6</v>
      </c>
      <c r="I36" s="34">
        <v>-815.9</v>
      </c>
      <c r="J36" s="34">
        <v>-1257.2</v>
      </c>
      <c r="K36" s="34">
        <v>-416.6</v>
      </c>
      <c r="L36" s="34">
        <v>-1043.0999999999999</v>
      </c>
      <c r="M36" s="34">
        <v>-1599.8</v>
      </c>
      <c r="N36" s="34">
        <v>-2191.8000000000002</v>
      </c>
      <c r="O36" s="34">
        <v>-634.79999999999995</v>
      </c>
      <c r="P36" s="34">
        <v>-1392.3</v>
      </c>
      <c r="Q36" s="34">
        <v>-2178</v>
      </c>
      <c r="R36" s="34">
        <v>-2716.4</v>
      </c>
      <c r="S36" s="34">
        <v>-776.1</v>
      </c>
      <c r="T36" s="34">
        <v>-1719.1</v>
      </c>
      <c r="U36" s="34">
        <v>-2639</v>
      </c>
      <c r="V36" s="34">
        <v>-3350.4</v>
      </c>
      <c r="W36" s="34">
        <v>-1301.3</v>
      </c>
      <c r="X36" s="34">
        <v>-2789.1</v>
      </c>
      <c r="Y36" s="34">
        <v>-4376.5</v>
      </c>
      <c r="Z36" s="34">
        <v>-6189.9</v>
      </c>
      <c r="AA36" s="34">
        <v>-2059.6999999999998</v>
      </c>
      <c r="AB36" s="34">
        <v>-4108.8</v>
      </c>
      <c r="AC36" s="34">
        <v>-6195.9</v>
      </c>
      <c r="AD36" s="34">
        <v>-8527.2999999999993</v>
      </c>
      <c r="AE36" s="34">
        <v>-2371.6</v>
      </c>
      <c r="AF36" s="34">
        <v>-4771.7</v>
      </c>
      <c r="AG36" s="34">
        <v>-7438.3</v>
      </c>
      <c r="AH36" s="34">
        <v>-10783.3</v>
      </c>
      <c r="AI36" s="34">
        <v>-3036.8</v>
      </c>
      <c r="AJ36" s="34">
        <v>-6171.9</v>
      </c>
      <c r="AK36" s="34">
        <v>-9564.2999999999993</v>
      </c>
      <c r="AL36" s="34">
        <v>-13314</v>
      </c>
      <c r="AM36" s="34">
        <v>-3603.7</v>
      </c>
      <c r="AN36" s="34">
        <v>-7328.1</v>
      </c>
      <c r="AO36" s="34">
        <v>-11346.7</v>
      </c>
      <c r="AP36" s="34">
        <v>-15865.7</v>
      </c>
      <c r="AQ36" s="34">
        <v>-4183.1000000000004</v>
      </c>
      <c r="AR36" s="34">
        <v>-8535.4</v>
      </c>
      <c r="AS36" s="34">
        <v>-13868.6</v>
      </c>
      <c r="AT36" s="34">
        <v>-19202.5</v>
      </c>
      <c r="AU36" s="34">
        <v>-4522</v>
      </c>
      <c r="AV36" s="34">
        <v>-7070.4</v>
      </c>
      <c r="AW36" s="34">
        <v>-12005.6</v>
      </c>
      <c r="AX36" s="34">
        <v>-18492.5</v>
      </c>
      <c r="AY36" s="34">
        <v>-6259.4</v>
      </c>
      <c r="AZ36" s="34">
        <v>-11668.8</v>
      </c>
      <c r="BA36" s="34">
        <v>-15453.5</v>
      </c>
      <c r="BB36" s="34">
        <v>-21160.2</v>
      </c>
      <c r="BC36" s="34">
        <v>-6331.6</v>
      </c>
      <c r="BD36" s="34">
        <v>-14214.4</v>
      </c>
      <c r="BE36" s="34">
        <v>-22078.3</v>
      </c>
      <c r="BF36" s="34">
        <v>-30088.1</v>
      </c>
      <c r="BG36" s="34">
        <v>-7926.6</v>
      </c>
      <c r="BH36" s="34">
        <v>-14733.3</v>
      </c>
      <c r="BI36" s="34">
        <v>-23962.799999999999</v>
      </c>
      <c r="BJ36" s="34">
        <v>-34119.9</v>
      </c>
      <c r="BK36" s="34">
        <v>-8827.7000000000007</v>
      </c>
      <c r="BL36" s="34">
        <v>-17952.400000000001</v>
      </c>
      <c r="BM36" s="34">
        <v>-26908</v>
      </c>
      <c r="BN36" s="34">
        <v>-37706.1</v>
      </c>
      <c r="BO36" s="34">
        <v>-10253.700000000001</v>
      </c>
      <c r="BP36" s="34">
        <v>-21471.9</v>
      </c>
      <c r="BQ36" s="34">
        <v>-33156.9</v>
      </c>
      <c r="BR36" s="34">
        <v>-46440.4</v>
      </c>
      <c r="BS36" s="34">
        <v>30.5</v>
      </c>
      <c r="BT36" s="34">
        <v>27</v>
      </c>
      <c r="BU36" s="34">
        <v>17.3</v>
      </c>
      <c r="BV36" s="34">
        <v>5.2</v>
      </c>
      <c r="BW36" s="34">
        <v>103.6</v>
      </c>
      <c r="BX36" s="34">
        <v>118.4</v>
      </c>
      <c r="BY36" s="34">
        <v>96.1</v>
      </c>
      <c r="BZ36" s="34">
        <v>74.3</v>
      </c>
      <c r="CA36" s="34">
        <v>52.4</v>
      </c>
      <c r="CB36" s="34">
        <v>33.5</v>
      </c>
      <c r="CC36" s="34">
        <v>36.1</v>
      </c>
      <c r="CD36" s="34">
        <v>23.9</v>
      </c>
      <c r="CE36" s="34">
        <v>22.3</v>
      </c>
      <c r="CF36" s="34">
        <v>23.5</v>
      </c>
      <c r="CG36" s="34">
        <v>21.2</v>
      </c>
      <c r="CH36" s="34">
        <v>23.3</v>
      </c>
      <c r="CI36" s="34">
        <v>67.7</v>
      </c>
      <c r="CJ36" s="34">
        <v>62.2</v>
      </c>
      <c r="CK36" s="34">
        <v>65.8</v>
      </c>
      <c r="CL36" s="34">
        <v>84.8</v>
      </c>
      <c r="CM36" s="34">
        <v>58.3</v>
      </c>
      <c r="CN36" s="34">
        <v>47.3</v>
      </c>
      <c r="CO36" s="34">
        <v>41.6</v>
      </c>
      <c r="CP36" s="34">
        <v>37.799999999999997</v>
      </c>
      <c r="CQ36" s="34">
        <v>15.1</v>
      </c>
      <c r="CR36" s="34">
        <v>16.100000000000001</v>
      </c>
      <c r="CS36" s="34">
        <v>20.100000000000001</v>
      </c>
      <c r="CT36" s="34">
        <v>26.5</v>
      </c>
      <c r="CU36" s="34">
        <v>28</v>
      </c>
      <c r="CV36" s="34">
        <v>29.3</v>
      </c>
      <c r="CW36" s="34">
        <v>28.6</v>
      </c>
      <c r="CX36" s="34">
        <v>23.5</v>
      </c>
      <c r="CY36" s="34">
        <v>18.7</v>
      </c>
      <c r="CZ36" s="34">
        <v>18.7</v>
      </c>
      <c r="DA36" s="34">
        <v>18.600000000000001</v>
      </c>
      <c r="DB36" s="34">
        <v>19.2</v>
      </c>
      <c r="DC36" s="34">
        <v>16.100000000000001</v>
      </c>
      <c r="DD36" s="34">
        <v>16.5</v>
      </c>
      <c r="DE36" s="34">
        <v>22.2</v>
      </c>
      <c r="DF36" s="34">
        <v>21</v>
      </c>
      <c r="DG36" s="34">
        <v>8.1</v>
      </c>
      <c r="DH36" s="34">
        <v>-17.2</v>
      </c>
      <c r="DI36" s="34">
        <v>-13.4</v>
      </c>
      <c r="DJ36" s="34">
        <v>-3.7</v>
      </c>
      <c r="DK36" s="34">
        <v>38.4</v>
      </c>
      <c r="DL36" s="34">
        <v>65</v>
      </c>
      <c r="DM36" s="34">
        <v>28.7</v>
      </c>
      <c r="DN36" s="34">
        <v>14.4</v>
      </c>
      <c r="DO36" s="34">
        <v>1.2</v>
      </c>
      <c r="DP36" s="34">
        <v>21.8</v>
      </c>
      <c r="DQ36" s="34">
        <v>42.9</v>
      </c>
      <c r="DR36" s="34">
        <v>42.2</v>
      </c>
      <c r="DS36" s="34">
        <v>25.2</v>
      </c>
      <c r="DT36" s="34">
        <v>3.7</v>
      </c>
      <c r="DU36" s="34">
        <v>8.5</v>
      </c>
      <c r="DV36" s="34">
        <v>13.4</v>
      </c>
      <c r="DW36" s="34">
        <v>11.4</v>
      </c>
      <c r="DX36" s="34">
        <v>21.8</v>
      </c>
      <c r="DY36" s="34">
        <v>12.3</v>
      </c>
      <c r="DZ36" s="34">
        <v>10.5</v>
      </c>
      <c r="EA36" s="34">
        <v>16.2</v>
      </c>
      <c r="EB36" s="34">
        <v>19.600000000000001</v>
      </c>
      <c r="EC36" s="34">
        <v>23.2</v>
      </c>
      <c r="ED36" s="34">
        <v>23.2</v>
      </c>
    </row>
    <row r="37" spans="1:134" s="35" customFormat="1">
      <c r="A37" s="62" t="s">
        <v>237</v>
      </c>
      <c r="B37" s="34">
        <v>114643.8</v>
      </c>
      <c r="C37" s="34">
        <v>31634.1</v>
      </c>
      <c r="D37" s="34">
        <v>64142</v>
      </c>
      <c r="E37" s="34">
        <v>95847.3</v>
      </c>
      <c r="F37" s="34">
        <v>131963.9</v>
      </c>
      <c r="G37" s="34">
        <v>35720.9</v>
      </c>
      <c r="H37" s="34">
        <v>72476.800000000003</v>
      </c>
      <c r="I37" s="34">
        <v>107156.7</v>
      </c>
      <c r="J37" s="34">
        <v>148534.79999999999</v>
      </c>
      <c r="K37" s="34">
        <v>40483.699999999997</v>
      </c>
      <c r="L37" s="34">
        <v>81988.5</v>
      </c>
      <c r="M37" s="34">
        <v>121623.4</v>
      </c>
      <c r="N37" s="34">
        <v>167871.3</v>
      </c>
      <c r="O37" s="34">
        <v>46739.9</v>
      </c>
      <c r="P37" s="34">
        <v>93869.8</v>
      </c>
      <c r="Q37" s="34">
        <v>139833.4</v>
      </c>
      <c r="R37" s="34">
        <v>193007.9</v>
      </c>
      <c r="S37" s="34">
        <v>53497.4</v>
      </c>
      <c r="T37" s="34">
        <v>106814.1</v>
      </c>
      <c r="U37" s="34">
        <v>157739.4</v>
      </c>
      <c r="V37" s="34">
        <v>215865.3</v>
      </c>
      <c r="W37" s="34">
        <v>61204.6</v>
      </c>
      <c r="X37" s="34">
        <v>122975</v>
      </c>
      <c r="Y37" s="34">
        <v>181401.60000000001</v>
      </c>
      <c r="Z37" s="34">
        <v>251135.5</v>
      </c>
      <c r="AA37" s="34">
        <v>69459.7</v>
      </c>
      <c r="AB37" s="34">
        <v>138465.9</v>
      </c>
      <c r="AC37" s="34">
        <v>205482.4</v>
      </c>
      <c r="AD37" s="34">
        <v>282455.09999999998</v>
      </c>
      <c r="AE37" s="34">
        <v>74096.100000000006</v>
      </c>
      <c r="AF37" s="34">
        <v>149841.20000000001</v>
      </c>
      <c r="AG37" s="34">
        <v>225529.5</v>
      </c>
      <c r="AH37" s="34">
        <v>312948.8</v>
      </c>
      <c r="AI37" s="34">
        <v>83876.7</v>
      </c>
      <c r="AJ37" s="34">
        <v>168947.5</v>
      </c>
      <c r="AK37" s="34">
        <v>252699.2</v>
      </c>
      <c r="AL37" s="34">
        <v>348933.4</v>
      </c>
      <c r="AM37" s="34">
        <v>90800</v>
      </c>
      <c r="AN37" s="34">
        <v>182714.9</v>
      </c>
      <c r="AO37" s="34">
        <v>273052.3</v>
      </c>
      <c r="AP37" s="34">
        <v>373235.5</v>
      </c>
      <c r="AQ37" s="34">
        <v>98855.7</v>
      </c>
      <c r="AR37" s="34">
        <v>201096.8</v>
      </c>
      <c r="AS37" s="34">
        <v>303678</v>
      </c>
      <c r="AT37" s="34">
        <v>421085.2</v>
      </c>
      <c r="AU37" s="34">
        <v>121078.7</v>
      </c>
      <c r="AV37" s="34">
        <v>251323.4</v>
      </c>
      <c r="AW37" s="34">
        <v>400190.9</v>
      </c>
      <c r="AX37" s="34">
        <v>575638.19999999995</v>
      </c>
      <c r="AY37" s="34">
        <v>201301.4</v>
      </c>
      <c r="AZ37" s="34">
        <v>412341.5</v>
      </c>
      <c r="BA37" s="34">
        <v>629775.80000000005</v>
      </c>
      <c r="BB37" s="34">
        <v>847989.2</v>
      </c>
      <c r="BC37" s="34">
        <v>217396.7</v>
      </c>
      <c r="BD37" s="34">
        <v>434945.6</v>
      </c>
      <c r="BE37" s="34">
        <v>672263.4</v>
      </c>
      <c r="BF37" s="34">
        <v>940340.3</v>
      </c>
      <c r="BG37" s="34">
        <v>255620.8</v>
      </c>
      <c r="BH37" s="34">
        <v>524162.7</v>
      </c>
      <c r="BI37" s="34">
        <v>797112.4</v>
      </c>
      <c r="BJ37" s="34">
        <v>1100899.6000000001</v>
      </c>
      <c r="BK37" s="34">
        <v>291237.2</v>
      </c>
      <c r="BL37" s="34">
        <v>581527.4</v>
      </c>
      <c r="BM37" s="34">
        <v>883723.4</v>
      </c>
      <c r="BN37" s="34">
        <v>1235087.3</v>
      </c>
      <c r="BO37" s="34">
        <v>345372.1</v>
      </c>
      <c r="BP37" s="34">
        <v>710048.2</v>
      </c>
      <c r="BQ37" s="34">
        <v>1073112.7</v>
      </c>
      <c r="BR37" s="34">
        <v>1462933.8</v>
      </c>
      <c r="BS37" s="34">
        <v>12.9</v>
      </c>
      <c r="BT37" s="34">
        <v>13</v>
      </c>
      <c r="BU37" s="34">
        <v>11.8</v>
      </c>
      <c r="BV37" s="34">
        <v>12.6</v>
      </c>
      <c r="BW37" s="34">
        <v>13.3</v>
      </c>
      <c r="BX37" s="34">
        <v>13.1</v>
      </c>
      <c r="BY37" s="34">
        <v>13.5</v>
      </c>
      <c r="BZ37" s="34">
        <v>13</v>
      </c>
      <c r="CA37" s="34">
        <v>15.5</v>
      </c>
      <c r="CB37" s="34">
        <v>14.5</v>
      </c>
      <c r="CC37" s="34">
        <v>15</v>
      </c>
      <c r="CD37" s="34">
        <v>15</v>
      </c>
      <c r="CE37" s="34">
        <v>14.5</v>
      </c>
      <c r="CF37" s="34">
        <v>13.8</v>
      </c>
      <c r="CG37" s="34">
        <v>12.8</v>
      </c>
      <c r="CH37" s="34">
        <v>11.8</v>
      </c>
      <c r="CI37" s="34">
        <v>14.4</v>
      </c>
      <c r="CJ37" s="34">
        <v>15.1</v>
      </c>
      <c r="CK37" s="34">
        <v>15</v>
      </c>
      <c r="CL37" s="34">
        <v>16.3</v>
      </c>
      <c r="CM37" s="34">
        <v>13.5</v>
      </c>
      <c r="CN37" s="34">
        <v>12.6</v>
      </c>
      <c r="CO37" s="34">
        <v>13.3</v>
      </c>
      <c r="CP37" s="34">
        <v>12.5</v>
      </c>
      <c r="CQ37" s="34">
        <v>6.7</v>
      </c>
      <c r="CR37" s="34">
        <v>8.1999999999999993</v>
      </c>
      <c r="CS37" s="34">
        <v>9.8000000000000007</v>
      </c>
      <c r="CT37" s="34">
        <v>10.8</v>
      </c>
      <c r="CU37" s="34">
        <v>13.2</v>
      </c>
      <c r="CV37" s="34">
        <v>12.8</v>
      </c>
      <c r="CW37" s="34">
        <v>12</v>
      </c>
      <c r="CX37" s="34">
        <v>11.5</v>
      </c>
      <c r="CY37" s="34">
        <v>8.3000000000000007</v>
      </c>
      <c r="CZ37" s="34">
        <v>8.1</v>
      </c>
      <c r="DA37" s="34">
        <v>8.1</v>
      </c>
      <c r="DB37" s="34">
        <v>7</v>
      </c>
      <c r="DC37" s="34">
        <v>8.9</v>
      </c>
      <c r="DD37" s="34">
        <v>10.1</v>
      </c>
      <c r="DE37" s="34">
        <v>11.2</v>
      </c>
      <c r="DF37" s="34">
        <v>12.8</v>
      </c>
      <c r="DG37" s="34">
        <v>22.5</v>
      </c>
      <c r="DH37" s="34">
        <v>25</v>
      </c>
      <c r="DI37" s="34">
        <v>31.8</v>
      </c>
      <c r="DJ37" s="34">
        <v>36.700000000000003</v>
      </c>
      <c r="DK37" s="34">
        <v>66.3</v>
      </c>
      <c r="DL37" s="34">
        <v>64.099999999999994</v>
      </c>
      <c r="DM37" s="34">
        <v>57.4</v>
      </c>
      <c r="DN37" s="34">
        <v>47.3</v>
      </c>
      <c r="DO37" s="34">
        <v>8</v>
      </c>
      <c r="DP37" s="34">
        <v>5.5</v>
      </c>
      <c r="DQ37" s="34">
        <v>6.7</v>
      </c>
      <c r="DR37" s="34">
        <v>10.9</v>
      </c>
      <c r="DS37" s="34">
        <v>17.600000000000001</v>
      </c>
      <c r="DT37" s="34">
        <v>20.5</v>
      </c>
      <c r="DU37" s="34">
        <v>18.600000000000001</v>
      </c>
      <c r="DV37" s="34">
        <v>17.100000000000001</v>
      </c>
      <c r="DW37" s="34">
        <v>13.9</v>
      </c>
      <c r="DX37" s="34">
        <v>10.9</v>
      </c>
      <c r="DY37" s="34">
        <v>10.9</v>
      </c>
      <c r="DZ37" s="34">
        <v>12.2</v>
      </c>
      <c r="EA37" s="34">
        <v>18.600000000000001</v>
      </c>
      <c r="EB37" s="34">
        <v>22.1</v>
      </c>
      <c r="EC37" s="34">
        <v>21.4</v>
      </c>
      <c r="ED37" s="34">
        <v>18.399999999999999</v>
      </c>
    </row>
    <row r="38" spans="1:134" s="35" customFormat="1">
      <c r="A38" s="62" t="s">
        <v>238</v>
      </c>
      <c r="B38" s="34">
        <v>8782.2000000000007</v>
      </c>
      <c r="C38" s="34">
        <v>2544.1999999999998</v>
      </c>
      <c r="D38" s="34">
        <v>5401.8</v>
      </c>
      <c r="E38" s="34">
        <v>8662.7999999999993</v>
      </c>
      <c r="F38" s="34">
        <v>12099.4</v>
      </c>
      <c r="G38" s="34">
        <v>3139.2</v>
      </c>
      <c r="H38" s="34">
        <v>6546.2</v>
      </c>
      <c r="I38" s="34">
        <v>10018.9</v>
      </c>
      <c r="J38" s="34">
        <v>13670.3</v>
      </c>
      <c r="K38" s="33">
        <v>3546.8</v>
      </c>
      <c r="L38" s="33">
        <v>7258.3</v>
      </c>
      <c r="M38" s="33">
        <v>10975.6</v>
      </c>
      <c r="N38" s="33">
        <v>14969</v>
      </c>
      <c r="O38" s="33">
        <v>4492.5</v>
      </c>
      <c r="P38" s="33">
        <v>8648.7999999999993</v>
      </c>
      <c r="Q38" s="33">
        <v>13227.3</v>
      </c>
      <c r="R38" s="33">
        <v>18016.7</v>
      </c>
      <c r="S38" s="33">
        <v>4525.3999999999996</v>
      </c>
      <c r="T38" s="33">
        <v>8701.6</v>
      </c>
      <c r="U38" s="33">
        <v>13058</v>
      </c>
      <c r="V38" s="33">
        <v>17968</v>
      </c>
      <c r="W38" s="33">
        <v>5077.6000000000004</v>
      </c>
      <c r="X38" s="33">
        <v>10939.8</v>
      </c>
      <c r="Y38" s="33">
        <v>16951.099999999999</v>
      </c>
      <c r="Z38" s="33">
        <v>23288.400000000001</v>
      </c>
      <c r="AA38" s="33">
        <v>7135.5</v>
      </c>
      <c r="AB38" s="33">
        <v>14229.6</v>
      </c>
      <c r="AC38" s="33">
        <v>21615.599999999999</v>
      </c>
      <c r="AD38" s="33">
        <v>28827.7</v>
      </c>
      <c r="AE38" s="33">
        <v>7458.4</v>
      </c>
      <c r="AF38" s="33">
        <v>15038.3</v>
      </c>
      <c r="AG38" s="33">
        <v>22030.3</v>
      </c>
      <c r="AH38" s="33">
        <v>30796.5</v>
      </c>
      <c r="AI38" s="33">
        <v>8924</v>
      </c>
      <c r="AJ38" s="33">
        <v>18301.599999999999</v>
      </c>
      <c r="AK38" s="33">
        <v>28291.3</v>
      </c>
      <c r="AL38" s="33">
        <v>39368.5</v>
      </c>
      <c r="AM38" s="33">
        <v>10189.1</v>
      </c>
      <c r="AN38" s="33">
        <v>20324.8</v>
      </c>
      <c r="AO38" s="33">
        <v>30699.8</v>
      </c>
      <c r="AP38" s="33">
        <v>42285.4</v>
      </c>
      <c r="AQ38" s="33">
        <v>10764.7</v>
      </c>
      <c r="AR38" s="33">
        <v>21374.5</v>
      </c>
      <c r="AS38" s="33">
        <v>31925.200000000001</v>
      </c>
      <c r="AT38" s="33">
        <v>42539.1</v>
      </c>
      <c r="AU38" s="33">
        <v>8879.2000000000007</v>
      </c>
      <c r="AV38" s="33">
        <v>18587.8</v>
      </c>
      <c r="AW38" s="33">
        <v>29118</v>
      </c>
      <c r="AX38" s="33">
        <v>42350.7</v>
      </c>
      <c r="AY38" s="33">
        <v>13607.7</v>
      </c>
      <c r="AZ38" s="33">
        <v>28872</v>
      </c>
      <c r="BA38" s="33">
        <v>46102.6</v>
      </c>
      <c r="BB38" s="33">
        <v>61047.5</v>
      </c>
      <c r="BC38" s="33">
        <v>18798.7</v>
      </c>
      <c r="BD38" s="33">
        <v>39502.9</v>
      </c>
      <c r="BE38" s="33">
        <v>61519.7</v>
      </c>
      <c r="BF38" s="33">
        <v>79661.7</v>
      </c>
      <c r="BG38" s="33">
        <v>20547.400000000001</v>
      </c>
      <c r="BH38" s="33">
        <v>42319.4</v>
      </c>
      <c r="BI38" s="33">
        <v>64120.1</v>
      </c>
      <c r="BJ38" s="33">
        <v>88902.2</v>
      </c>
      <c r="BK38" s="33">
        <v>30007.200000000001</v>
      </c>
      <c r="BL38" s="33">
        <v>62438.9</v>
      </c>
      <c r="BM38" s="34">
        <v>95855.9</v>
      </c>
      <c r="BN38" s="33">
        <v>129123.1</v>
      </c>
      <c r="BO38" s="33">
        <v>28861.7</v>
      </c>
      <c r="BP38" s="33">
        <v>59946.9</v>
      </c>
      <c r="BQ38" s="33">
        <v>84877.7</v>
      </c>
      <c r="BR38" s="33">
        <v>113229</v>
      </c>
      <c r="BS38" s="33">
        <v>23.4</v>
      </c>
      <c r="BT38" s="33">
        <v>21.2</v>
      </c>
      <c r="BU38" s="33">
        <v>15.7</v>
      </c>
      <c r="BV38" s="33">
        <v>13</v>
      </c>
      <c r="BW38" s="33">
        <v>13</v>
      </c>
      <c r="BX38" s="33">
        <v>10.9</v>
      </c>
      <c r="BY38" s="33">
        <v>9.5</v>
      </c>
      <c r="BZ38" s="33">
        <v>9.5</v>
      </c>
      <c r="CA38" s="33">
        <v>26.7</v>
      </c>
      <c r="CB38" s="33">
        <v>19.2</v>
      </c>
      <c r="CC38" s="33">
        <v>20.5</v>
      </c>
      <c r="CD38" s="33">
        <v>20.399999999999999</v>
      </c>
      <c r="CE38" s="33">
        <v>0.7</v>
      </c>
      <c r="CF38" s="33">
        <v>0.6</v>
      </c>
      <c r="CG38" s="33">
        <v>-1.3</v>
      </c>
      <c r="CH38" s="33">
        <v>-0.3</v>
      </c>
      <c r="CI38" s="33">
        <v>12.2</v>
      </c>
      <c r="CJ38" s="33">
        <v>25.7</v>
      </c>
      <c r="CK38" s="33">
        <v>29.8</v>
      </c>
      <c r="CL38" s="33">
        <v>29.6</v>
      </c>
      <c r="CM38" s="33">
        <v>40.5</v>
      </c>
      <c r="CN38" s="33">
        <v>30.1</v>
      </c>
      <c r="CO38" s="33">
        <v>27.5</v>
      </c>
      <c r="CP38" s="33">
        <v>23.8</v>
      </c>
      <c r="CQ38" s="33">
        <v>4.5</v>
      </c>
      <c r="CR38" s="33">
        <v>5.7</v>
      </c>
      <c r="CS38" s="33">
        <v>1.9</v>
      </c>
      <c r="CT38" s="33">
        <v>6.8</v>
      </c>
      <c r="CU38" s="33">
        <v>19.7</v>
      </c>
      <c r="CV38" s="33">
        <v>21.7</v>
      </c>
      <c r="CW38" s="33">
        <v>28.4</v>
      </c>
      <c r="CX38" s="33">
        <v>27.8</v>
      </c>
      <c r="CY38" s="33">
        <v>14.2</v>
      </c>
      <c r="CZ38" s="33">
        <v>11.1</v>
      </c>
      <c r="DA38" s="33">
        <v>8.5</v>
      </c>
      <c r="DB38" s="33">
        <v>7.4</v>
      </c>
      <c r="DC38" s="33">
        <v>5.6</v>
      </c>
      <c r="DD38" s="33">
        <v>5.2</v>
      </c>
      <c r="DE38" s="33">
        <v>4</v>
      </c>
      <c r="DF38" s="33">
        <v>0.6</v>
      </c>
      <c r="DG38" s="33">
        <v>-17.5</v>
      </c>
      <c r="DH38" s="33">
        <v>-13</v>
      </c>
      <c r="DI38" s="33">
        <v>-8.8000000000000007</v>
      </c>
      <c r="DJ38" s="33">
        <v>-0.4</v>
      </c>
      <c r="DK38" s="33">
        <v>53.3</v>
      </c>
      <c r="DL38" s="33">
        <v>55.3</v>
      </c>
      <c r="DM38" s="33">
        <v>58.3</v>
      </c>
      <c r="DN38" s="33">
        <v>44.1</v>
      </c>
      <c r="DO38" s="33">
        <v>38.1</v>
      </c>
      <c r="DP38" s="33">
        <v>36.799999999999997</v>
      </c>
      <c r="DQ38" s="33">
        <v>33.4</v>
      </c>
      <c r="DR38" s="33">
        <v>30.5</v>
      </c>
      <c r="DS38" s="33">
        <v>9.3000000000000007</v>
      </c>
      <c r="DT38" s="33">
        <v>7.1</v>
      </c>
      <c r="DU38" s="33">
        <v>4.2</v>
      </c>
      <c r="DV38" s="33">
        <v>11.6</v>
      </c>
      <c r="DW38" s="33">
        <v>46</v>
      </c>
      <c r="DX38" s="33">
        <v>47.5</v>
      </c>
      <c r="DY38" s="33">
        <v>49.5</v>
      </c>
      <c r="DZ38" s="33">
        <v>45.2</v>
      </c>
      <c r="EA38" s="33">
        <v>-3.8</v>
      </c>
      <c r="EB38" s="33">
        <v>-4</v>
      </c>
      <c r="EC38" s="33">
        <v>-11.5</v>
      </c>
      <c r="ED38" s="33">
        <v>-12.3</v>
      </c>
    </row>
    <row r="39" spans="1:134" s="30" customFormat="1">
      <c r="A39" s="40" t="s">
        <v>191</v>
      </c>
      <c r="B39" s="41">
        <v>123426</v>
      </c>
      <c r="C39" s="41">
        <v>34178.300000000003</v>
      </c>
      <c r="D39" s="41">
        <v>69543.8</v>
      </c>
      <c r="E39" s="41">
        <v>104510.2</v>
      </c>
      <c r="F39" s="41">
        <v>144063.29999999999</v>
      </c>
      <c r="G39" s="41">
        <v>38860.199999999997</v>
      </c>
      <c r="H39" s="41">
        <v>79023</v>
      </c>
      <c r="I39" s="41">
        <v>117175.6</v>
      </c>
      <c r="J39" s="41">
        <v>162205.1</v>
      </c>
      <c r="K39" s="41">
        <v>44030.400000000001</v>
      </c>
      <c r="L39" s="41">
        <v>89246.8</v>
      </c>
      <c r="M39" s="41">
        <v>132599</v>
      </c>
      <c r="N39" s="41">
        <v>182840.3</v>
      </c>
      <c r="O39" s="41">
        <v>51232.4</v>
      </c>
      <c r="P39" s="41">
        <v>102518.6</v>
      </c>
      <c r="Q39" s="41">
        <v>153060.70000000001</v>
      </c>
      <c r="R39" s="41">
        <v>211024.6</v>
      </c>
      <c r="S39" s="41">
        <v>58022.9</v>
      </c>
      <c r="T39" s="41">
        <v>115515.7</v>
      </c>
      <c r="U39" s="41">
        <v>170797.4</v>
      </c>
      <c r="V39" s="41">
        <v>233833.3</v>
      </c>
      <c r="W39" s="41">
        <v>66282.2</v>
      </c>
      <c r="X39" s="41">
        <v>133914.79999999999</v>
      </c>
      <c r="Y39" s="41">
        <v>198352.7</v>
      </c>
      <c r="Z39" s="41">
        <v>274423.90000000002</v>
      </c>
      <c r="AA39" s="41">
        <v>76595.199999999997</v>
      </c>
      <c r="AB39" s="41">
        <v>152695.5</v>
      </c>
      <c r="AC39" s="41">
        <v>227098</v>
      </c>
      <c r="AD39" s="41">
        <v>311282.8</v>
      </c>
      <c r="AE39" s="41">
        <v>81554.5</v>
      </c>
      <c r="AF39" s="41">
        <v>164879.4</v>
      </c>
      <c r="AG39" s="41">
        <v>247559.8</v>
      </c>
      <c r="AH39" s="41">
        <v>343745.3</v>
      </c>
      <c r="AI39" s="41">
        <v>92800.8</v>
      </c>
      <c r="AJ39" s="41">
        <v>187249.1</v>
      </c>
      <c r="AK39" s="41">
        <v>280990.5</v>
      </c>
      <c r="AL39" s="41">
        <v>388301.9</v>
      </c>
      <c r="AM39" s="41">
        <v>100989.1</v>
      </c>
      <c r="AN39" s="41">
        <v>203039.7</v>
      </c>
      <c r="AO39" s="41">
        <v>303752.09999999998</v>
      </c>
      <c r="AP39" s="41">
        <v>415520.9</v>
      </c>
      <c r="AQ39" s="41">
        <v>109620.4</v>
      </c>
      <c r="AR39" s="41">
        <v>222471.3</v>
      </c>
      <c r="AS39" s="41">
        <v>335603.20000000001</v>
      </c>
      <c r="AT39" s="41">
        <v>463624.3</v>
      </c>
      <c r="AU39" s="41">
        <v>129957.9</v>
      </c>
      <c r="AV39" s="41">
        <v>269911.2</v>
      </c>
      <c r="AW39" s="41">
        <v>429308.9</v>
      </c>
      <c r="AX39" s="41">
        <v>617988.9</v>
      </c>
      <c r="AY39" s="41">
        <v>214909</v>
      </c>
      <c r="AZ39" s="41">
        <v>441213.6</v>
      </c>
      <c r="BA39" s="41">
        <v>675878.40000000002</v>
      </c>
      <c r="BB39" s="41">
        <v>909036.8</v>
      </c>
      <c r="BC39" s="41">
        <v>236195.4</v>
      </c>
      <c r="BD39" s="41">
        <v>474448.5</v>
      </c>
      <c r="BE39" s="41">
        <v>733783.2</v>
      </c>
      <c r="BF39" s="41">
        <v>1020002</v>
      </c>
      <c r="BG39" s="41">
        <v>276168.2</v>
      </c>
      <c r="BH39" s="41">
        <v>566482.1</v>
      </c>
      <c r="BI39" s="41">
        <v>861232.5</v>
      </c>
      <c r="BJ39" s="41">
        <v>1189801.8999999999</v>
      </c>
      <c r="BK39" s="41">
        <v>321244.5</v>
      </c>
      <c r="BL39" s="41">
        <v>643966.30000000005</v>
      </c>
      <c r="BM39" s="41">
        <v>979579.2</v>
      </c>
      <c r="BN39" s="41">
        <v>1364210.3</v>
      </c>
      <c r="BO39" s="41">
        <v>374233.7</v>
      </c>
      <c r="BP39" s="41">
        <v>769995.1</v>
      </c>
      <c r="BQ39" s="41">
        <v>1157990.3999999999</v>
      </c>
      <c r="BR39" s="41">
        <v>1576162.8</v>
      </c>
      <c r="BS39" s="41">
        <v>13.7</v>
      </c>
      <c r="BT39" s="41">
        <v>13.6</v>
      </c>
      <c r="BU39" s="41">
        <v>12.1</v>
      </c>
      <c r="BV39" s="41">
        <v>12.6</v>
      </c>
      <c r="BW39" s="41">
        <v>13.3</v>
      </c>
      <c r="BX39" s="41">
        <v>12.9</v>
      </c>
      <c r="BY39" s="41">
        <v>13.2</v>
      </c>
      <c r="BZ39" s="41">
        <v>12.7</v>
      </c>
      <c r="CA39" s="41">
        <v>16.399999999999999</v>
      </c>
      <c r="CB39" s="41">
        <v>14.9</v>
      </c>
      <c r="CC39" s="41">
        <v>15.4</v>
      </c>
      <c r="CD39" s="41">
        <v>15.4</v>
      </c>
      <c r="CE39" s="41">
        <v>13.3</v>
      </c>
      <c r="CF39" s="41">
        <v>12.7</v>
      </c>
      <c r="CG39" s="41">
        <v>11.6</v>
      </c>
      <c r="CH39" s="41">
        <v>10.8</v>
      </c>
      <c r="CI39" s="41">
        <v>14.2</v>
      </c>
      <c r="CJ39" s="41">
        <v>15.9</v>
      </c>
      <c r="CK39" s="41">
        <v>16.100000000000001</v>
      </c>
      <c r="CL39" s="41">
        <v>17.399999999999999</v>
      </c>
      <c r="CM39" s="41">
        <v>15.6</v>
      </c>
      <c r="CN39" s="41">
        <v>14</v>
      </c>
      <c r="CO39" s="41">
        <v>14.5</v>
      </c>
      <c r="CP39" s="41">
        <v>13.4</v>
      </c>
      <c r="CQ39" s="41">
        <v>6.5</v>
      </c>
      <c r="CR39" s="41">
        <v>8</v>
      </c>
      <c r="CS39" s="41">
        <v>9</v>
      </c>
      <c r="CT39" s="41">
        <v>10.4</v>
      </c>
      <c r="CU39" s="41">
        <v>13.8</v>
      </c>
      <c r="CV39" s="41">
        <v>13.6</v>
      </c>
      <c r="CW39" s="41">
        <v>13.5</v>
      </c>
      <c r="CX39" s="41">
        <v>13</v>
      </c>
      <c r="CY39" s="41">
        <v>8.8000000000000007</v>
      </c>
      <c r="CZ39" s="41">
        <v>8.4</v>
      </c>
      <c r="DA39" s="41">
        <v>8.1</v>
      </c>
      <c r="DB39" s="41">
        <v>7</v>
      </c>
      <c r="DC39" s="41">
        <v>8.5</v>
      </c>
      <c r="DD39" s="41">
        <v>9.6</v>
      </c>
      <c r="DE39" s="41">
        <v>10.5</v>
      </c>
      <c r="DF39" s="41">
        <v>11.6</v>
      </c>
      <c r="DG39" s="41">
        <v>18.600000000000001</v>
      </c>
      <c r="DH39" s="41">
        <v>21.3</v>
      </c>
      <c r="DI39" s="41">
        <v>27.9</v>
      </c>
      <c r="DJ39" s="41">
        <v>33.299999999999997</v>
      </c>
      <c r="DK39" s="41">
        <v>65.400000000000006</v>
      </c>
      <c r="DL39" s="41">
        <v>63.5</v>
      </c>
      <c r="DM39" s="41">
        <v>57.4</v>
      </c>
      <c r="DN39" s="41">
        <v>47.1</v>
      </c>
      <c r="DO39" s="41">
        <v>9.9</v>
      </c>
      <c r="DP39" s="41">
        <v>7.5</v>
      </c>
      <c r="DQ39" s="41">
        <v>8.6</v>
      </c>
      <c r="DR39" s="41">
        <v>12.2</v>
      </c>
      <c r="DS39" s="41">
        <v>16.899999999999999</v>
      </c>
      <c r="DT39" s="41">
        <v>19.399999999999999</v>
      </c>
      <c r="DU39" s="41">
        <v>17.399999999999999</v>
      </c>
      <c r="DV39" s="41">
        <v>16.600000000000001</v>
      </c>
      <c r="DW39" s="41">
        <v>16.3</v>
      </c>
      <c r="DX39" s="41">
        <v>13.7</v>
      </c>
      <c r="DY39" s="41">
        <v>13.7</v>
      </c>
      <c r="DZ39" s="41">
        <v>14.7</v>
      </c>
      <c r="EA39" s="41">
        <v>16.5</v>
      </c>
      <c r="EB39" s="41">
        <v>19.600000000000001</v>
      </c>
      <c r="EC39" s="41">
        <v>18.2</v>
      </c>
      <c r="ED39" s="41">
        <v>15.5</v>
      </c>
    </row>
    <row r="40" spans="1:134" s="30" customFormat="1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</row>
    <row r="41" spans="1:134" s="30" customFormat="1">
      <c r="A41" s="571" t="s">
        <v>239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</row>
    <row r="42" spans="1:134" s="35" customFormat="1">
      <c r="A42" s="572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O42" s="46"/>
      <c r="BP42" s="46"/>
      <c r="BQ42" s="46"/>
      <c r="BR42" s="46"/>
    </row>
    <row r="43" spans="1:134" s="35" customFormat="1">
      <c r="A43" s="27" t="s">
        <v>213</v>
      </c>
      <c r="B43" s="47">
        <v>12.4</v>
      </c>
      <c r="C43" s="48">
        <v>13</v>
      </c>
      <c r="D43" s="48">
        <v>12.9</v>
      </c>
      <c r="E43" s="48">
        <v>11.7</v>
      </c>
      <c r="F43" s="48">
        <v>11.5</v>
      </c>
      <c r="G43" s="48">
        <v>11.9</v>
      </c>
      <c r="H43" s="48">
        <v>11.6</v>
      </c>
      <c r="I43" s="48">
        <v>10.5</v>
      </c>
      <c r="J43" s="48">
        <v>10.3</v>
      </c>
      <c r="K43" s="48">
        <v>11</v>
      </c>
      <c r="L43" s="48">
        <v>11</v>
      </c>
      <c r="M43" s="48">
        <v>9.8000000000000007</v>
      </c>
      <c r="N43" s="48">
        <v>9.5</v>
      </c>
      <c r="O43" s="48">
        <v>10.3</v>
      </c>
      <c r="P43" s="48">
        <v>10</v>
      </c>
      <c r="Q43" s="48">
        <v>9</v>
      </c>
      <c r="R43" s="48">
        <v>9.1999999999999993</v>
      </c>
      <c r="S43" s="48">
        <v>10.1</v>
      </c>
      <c r="T43" s="48">
        <v>9.6999999999999993</v>
      </c>
      <c r="U43" s="48">
        <v>8.8000000000000007</v>
      </c>
      <c r="V43" s="48">
        <v>8.6</v>
      </c>
      <c r="W43" s="48">
        <v>10.5</v>
      </c>
      <c r="X43" s="48">
        <v>9.6</v>
      </c>
      <c r="Y43" s="48">
        <v>8.3000000000000007</v>
      </c>
      <c r="Z43" s="48">
        <v>8.3000000000000007</v>
      </c>
      <c r="AA43" s="48">
        <v>10.4</v>
      </c>
      <c r="AB43" s="48">
        <v>9.9</v>
      </c>
      <c r="AC43" s="48">
        <v>8.5</v>
      </c>
      <c r="AD43" s="48">
        <v>7.9</v>
      </c>
      <c r="AE43" s="48">
        <v>8.6</v>
      </c>
      <c r="AF43" s="48">
        <v>8.1999999999999993</v>
      </c>
      <c r="AG43" s="48">
        <v>7.5</v>
      </c>
      <c r="AH43" s="48">
        <v>7.3</v>
      </c>
      <c r="AI43" s="48">
        <v>7.3</v>
      </c>
      <c r="AJ43" s="48">
        <v>7.2</v>
      </c>
      <c r="AK43" s="48">
        <v>6.6</v>
      </c>
      <c r="AL43" s="48">
        <v>6.5</v>
      </c>
      <c r="AM43" s="48">
        <v>7.4</v>
      </c>
      <c r="AN43" s="48">
        <v>7.1</v>
      </c>
      <c r="AO43" s="48">
        <v>6.7</v>
      </c>
      <c r="AP43" s="48">
        <v>6.7</v>
      </c>
      <c r="AQ43" s="48">
        <v>7</v>
      </c>
      <c r="AR43" s="48">
        <v>7</v>
      </c>
      <c r="AS43" s="48">
        <v>6.6</v>
      </c>
      <c r="AT43" s="48">
        <v>6.5</v>
      </c>
      <c r="AU43" s="48">
        <v>6.8</v>
      </c>
      <c r="AV43" s="48">
        <v>6.2</v>
      </c>
      <c r="AW43" s="48">
        <v>5.8</v>
      </c>
      <c r="AX43" s="48">
        <v>6</v>
      </c>
      <c r="AY43" s="48">
        <v>7.4</v>
      </c>
      <c r="AZ43" s="48">
        <v>6.9</v>
      </c>
      <c r="BA43" s="48">
        <v>6.4</v>
      </c>
      <c r="BB43" s="48">
        <v>6.5</v>
      </c>
      <c r="BC43" s="48">
        <v>7.9</v>
      </c>
      <c r="BD43" s="48">
        <v>7.3</v>
      </c>
      <c r="BE43" s="48">
        <v>6.9</v>
      </c>
      <c r="BF43" s="48">
        <v>6.9</v>
      </c>
      <c r="BG43" s="48">
        <v>7.6</v>
      </c>
      <c r="BH43" s="48">
        <v>7.2</v>
      </c>
      <c r="BI43" s="48">
        <v>6.6</v>
      </c>
      <c r="BJ43" s="48">
        <v>6.5</v>
      </c>
      <c r="BK43" s="48">
        <v>6.9</v>
      </c>
      <c r="BL43" s="48">
        <v>6.6</v>
      </c>
      <c r="BM43" s="48">
        <v>6.1</v>
      </c>
      <c r="BN43" s="48">
        <v>5.9</v>
      </c>
      <c r="BO43" s="48">
        <v>6.5</v>
      </c>
      <c r="BP43" s="48">
        <v>6.1</v>
      </c>
      <c r="BQ43" s="48">
        <v>5.7</v>
      </c>
      <c r="BR43" s="48">
        <v>5.9</v>
      </c>
    </row>
    <row r="44" spans="1:134" s="30" customFormat="1">
      <c r="A44" s="38" t="s">
        <v>7</v>
      </c>
      <c r="B44" s="50">
        <v>1</v>
      </c>
      <c r="C44" s="36">
        <v>0.4</v>
      </c>
      <c r="D44" s="36">
        <v>0.7</v>
      </c>
      <c r="E44" s="36">
        <v>0.8</v>
      </c>
      <c r="F44" s="36">
        <v>1</v>
      </c>
      <c r="G44" s="36">
        <v>0.2</v>
      </c>
      <c r="H44" s="36">
        <v>0.4</v>
      </c>
      <c r="I44" s="36">
        <v>0.4</v>
      </c>
      <c r="J44" s="36">
        <v>0.4</v>
      </c>
      <c r="K44" s="36">
        <v>0.2</v>
      </c>
      <c r="L44" s="36">
        <v>0.4</v>
      </c>
      <c r="M44" s="36">
        <v>0.5</v>
      </c>
      <c r="N44" s="36">
        <v>0.5</v>
      </c>
      <c r="O44" s="36">
        <v>0.2</v>
      </c>
      <c r="P44" s="36">
        <v>0.5</v>
      </c>
      <c r="Q44" s="36">
        <v>0.5</v>
      </c>
      <c r="R44" s="36">
        <v>0.6</v>
      </c>
      <c r="S44" s="36">
        <v>0.1</v>
      </c>
      <c r="T44" s="36">
        <v>0.4</v>
      </c>
      <c r="U44" s="36">
        <v>0.5</v>
      </c>
      <c r="V44" s="36">
        <v>0.5</v>
      </c>
      <c r="W44" s="36">
        <v>0.2</v>
      </c>
      <c r="X44" s="36">
        <v>0.5</v>
      </c>
      <c r="Y44" s="36">
        <v>0.5</v>
      </c>
      <c r="Z44" s="36">
        <v>0.6</v>
      </c>
      <c r="AA44" s="36">
        <v>0.1</v>
      </c>
      <c r="AB44" s="36">
        <v>0.4</v>
      </c>
      <c r="AC44" s="36">
        <v>0.4</v>
      </c>
      <c r="AD44" s="36">
        <v>0.4</v>
      </c>
      <c r="AE44" s="36">
        <v>0.1</v>
      </c>
      <c r="AF44" s="36">
        <v>0.4</v>
      </c>
      <c r="AG44" s="36">
        <v>0.5</v>
      </c>
      <c r="AH44" s="36">
        <v>0.5</v>
      </c>
      <c r="AI44" s="36">
        <v>0.1</v>
      </c>
      <c r="AJ44" s="36">
        <v>0.4</v>
      </c>
      <c r="AK44" s="36">
        <v>0.4</v>
      </c>
      <c r="AL44" s="36">
        <v>0.5</v>
      </c>
      <c r="AM44" s="36">
        <v>0.1</v>
      </c>
      <c r="AN44" s="36">
        <v>0.3</v>
      </c>
      <c r="AO44" s="36">
        <v>0.5</v>
      </c>
      <c r="AP44" s="36">
        <v>0.5</v>
      </c>
      <c r="AQ44" s="36">
        <v>0</v>
      </c>
      <c r="AR44" s="36">
        <v>0.3</v>
      </c>
      <c r="AS44" s="36">
        <v>0.3</v>
      </c>
      <c r="AT44" s="36">
        <v>0.4</v>
      </c>
      <c r="AU44" s="36">
        <v>0</v>
      </c>
      <c r="AV44" s="36">
        <v>0.1</v>
      </c>
      <c r="AW44" s="36">
        <v>0.2</v>
      </c>
      <c r="AX44" s="36">
        <v>0.3</v>
      </c>
      <c r="AY44" s="36">
        <v>0.1</v>
      </c>
      <c r="AZ44" s="36">
        <v>0.3</v>
      </c>
      <c r="BA44" s="36">
        <v>0.4</v>
      </c>
      <c r="BB44" s="36">
        <v>0.4</v>
      </c>
      <c r="BC44" s="36">
        <v>0</v>
      </c>
      <c r="BD44" s="36">
        <v>0.2</v>
      </c>
      <c r="BE44" s="36">
        <v>0.3</v>
      </c>
      <c r="BF44" s="36">
        <v>0.4</v>
      </c>
      <c r="BG44" s="36">
        <v>0</v>
      </c>
      <c r="BH44" s="36">
        <v>0.3</v>
      </c>
      <c r="BI44" s="36">
        <v>0.3</v>
      </c>
      <c r="BJ44" s="36">
        <v>0.4</v>
      </c>
      <c r="BK44" s="36">
        <v>0</v>
      </c>
      <c r="BL44" s="36">
        <v>0.4</v>
      </c>
      <c r="BM44" s="36">
        <v>0.4</v>
      </c>
      <c r="BN44" s="36">
        <v>0.4</v>
      </c>
      <c r="BO44" s="36">
        <v>0</v>
      </c>
      <c r="BP44" s="36">
        <v>0.4</v>
      </c>
      <c r="BQ44" s="36">
        <v>0.4</v>
      </c>
      <c r="BR44" s="36">
        <v>0.4</v>
      </c>
    </row>
    <row r="45" spans="1:134" s="30" customFormat="1">
      <c r="A45" s="38" t="s">
        <v>214</v>
      </c>
      <c r="B45" s="50">
        <v>2.7</v>
      </c>
      <c r="C45" s="36">
        <v>3.6</v>
      </c>
      <c r="D45" s="36">
        <v>3.4</v>
      </c>
      <c r="E45" s="36">
        <v>2.5</v>
      </c>
      <c r="F45" s="36">
        <v>2.2000000000000002</v>
      </c>
      <c r="G45" s="36">
        <v>3</v>
      </c>
      <c r="H45" s="36">
        <v>3</v>
      </c>
      <c r="I45" s="36">
        <v>2.2999999999999998</v>
      </c>
      <c r="J45" s="36">
        <v>2.1</v>
      </c>
      <c r="K45" s="36">
        <v>3.1</v>
      </c>
      <c r="L45" s="36">
        <v>3</v>
      </c>
      <c r="M45" s="36">
        <v>2.2999999999999998</v>
      </c>
      <c r="N45" s="36">
        <v>1.9</v>
      </c>
      <c r="O45" s="36">
        <v>3.1</v>
      </c>
      <c r="P45" s="36">
        <v>2.8</v>
      </c>
      <c r="Q45" s="36">
        <v>2.1</v>
      </c>
      <c r="R45" s="36">
        <v>2</v>
      </c>
      <c r="S45" s="36">
        <v>2.9</v>
      </c>
      <c r="T45" s="36">
        <v>2.8</v>
      </c>
      <c r="U45" s="36">
        <v>2.2000000000000002</v>
      </c>
      <c r="V45" s="36">
        <v>1.9</v>
      </c>
      <c r="W45" s="36">
        <v>4.0999999999999996</v>
      </c>
      <c r="X45" s="36">
        <v>3.4</v>
      </c>
      <c r="Y45" s="36">
        <v>2.5</v>
      </c>
      <c r="Z45" s="36">
        <v>2.2999999999999998</v>
      </c>
      <c r="AA45" s="36">
        <v>4.0999999999999996</v>
      </c>
      <c r="AB45" s="36">
        <v>3.6</v>
      </c>
      <c r="AC45" s="36">
        <v>2.6</v>
      </c>
      <c r="AD45" s="36">
        <v>2.1</v>
      </c>
      <c r="AE45" s="36">
        <v>1.8</v>
      </c>
      <c r="AF45" s="36">
        <v>1.5</v>
      </c>
      <c r="AG45" s="36">
        <v>1.1000000000000001</v>
      </c>
      <c r="AH45" s="36">
        <v>1</v>
      </c>
      <c r="AI45" s="36">
        <v>1.3</v>
      </c>
      <c r="AJ45" s="36">
        <v>1.2</v>
      </c>
      <c r="AK45" s="36">
        <v>0.9</v>
      </c>
      <c r="AL45" s="36">
        <v>0.7</v>
      </c>
      <c r="AM45" s="36">
        <v>1.1000000000000001</v>
      </c>
      <c r="AN45" s="36">
        <v>1</v>
      </c>
      <c r="AO45" s="36">
        <v>0.8</v>
      </c>
      <c r="AP45" s="36">
        <v>0.7</v>
      </c>
      <c r="AQ45" s="36">
        <v>1.1000000000000001</v>
      </c>
      <c r="AR45" s="36">
        <v>1.1000000000000001</v>
      </c>
      <c r="AS45" s="36">
        <v>0.8</v>
      </c>
      <c r="AT45" s="36">
        <v>0.8</v>
      </c>
      <c r="AU45" s="36">
        <v>1.3</v>
      </c>
      <c r="AV45" s="36">
        <v>1.2</v>
      </c>
      <c r="AW45" s="36">
        <v>0.9</v>
      </c>
      <c r="AX45" s="36">
        <v>0.8</v>
      </c>
      <c r="AY45" s="36">
        <v>1.1000000000000001</v>
      </c>
      <c r="AZ45" s="36">
        <v>0.9</v>
      </c>
      <c r="BA45" s="36">
        <v>0.7</v>
      </c>
      <c r="BB45" s="36">
        <v>0.7</v>
      </c>
      <c r="BC45" s="36">
        <v>1.2</v>
      </c>
      <c r="BD45" s="36">
        <v>0.9</v>
      </c>
      <c r="BE45" s="36">
        <v>0.7</v>
      </c>
      <c r="BF45" s="36">
        <v>0.7</v>
      </c>
      <c r="BG45" s="36">
        <v>1.3</v>
      </c>
      <c r="BH45" s="36">
        <v>1.1000000000000001</v>
      </c>
      <c r="BI45" s="36">
        <v>0.8</v>
      </c>
      <c r="BJ45" s="36">
        <v>0.7</v>
      </c>
      <c r="BK45" s="36">
        <v>1.2</v>
      </c>
      <c r="BL45" s="36">
        <v>1</v>
      </c>
      <c r="BM45" s="36">
        <v>0.7</v>
      </c>
      <c r="BN45" s="36">
        <v>0.7</v>
      </c>
      <c r="BO45" s="36">
        <v>1.1000000000000001</v>
      </c>
      <c r="BP45" s="36">
        <v>1</v>
      </c>
      <c r="BQ45" s="36">
        <v>0.8</v>
      </c>
      <c r="BR45" s="36">
        <v>0.7</v>
      </c>
    </row>
    <row r="46" spans="1:134" s="30" customFormat="1">
      <c r="A46" s="38" t="s">
        <v>215</v>
      </c>
      <c r="B46" s="50">
        <v>3.2</v>
      </c>
      <c r="C46" s="36">
        <v>4.0999999999999996</v>
      </c>
      <c r="D46" s="36">
        <v>3.6</v>
      </c>
      <c r="E46" s="36">
        <v>3.2</v>
      </c>
      <c r="F46" s="36">
        <v>3</v>
      </c>
      <c r="G46" s="36">
        <v>4.5</v>
      </c>
      <c r="H46" s="36">
        <v>3.7</v>
      </c>
      <c r="I46" s="36">
        <v>3.2</v>
      </c>
      <c r="J46" s="36">
        <v>2.9</v>
      </c>
      <c r="K46" s="36">
        <v>3.7</v>
      </c>
      <c r="L46" s="36">
        <v>3.3</v>
      </c>
      <c r="M46" s="36">
        <v>3</v>
      </c>
      <c r="N46" s="36">
        <v>2.7</v>
      </c>
      <c r="O46" s="36">
        <v>3.8</v>
      </c>
      <c r="P46" s="36">
        <v>3.2</v>
      </c>
      <c r="Q46" s="36">
        <v>3</v>
      </c>
      <c r="R46" s="36">
        <v>2.9</v>
      </c>
      <c r="S46" s="36">
        <v>4</v>
      </c>
      <c r="T46" s="36">
        <v>3.1</v>
      </c>
      <c r="U46" s="36">
        <v>2.9</v>
      </c>
      <c r="V46" s="36">
        <v>2.6</v>
      </c>
      <c r="W46" s="36">
        <v>3.4</v>
      </c>
      <c r="X46" s="36">
        <v>2.7</v>
      </c>
      <c r="Y46" s="36">
        <v>2.5</v>
      </c>
      <c r="Z46" s="36">
        <v>2.2999999999999998</v>
      </c>
      <c r="AA46" s="36">
        <v>3.3</v>
      </c>
      <c r="AB46" s="36">
        <v>2.8</v>
      </c>
      <c r="AC46" s="36">
        <v>2.5</v>
      </c>
      <c r="AD46" s="36">
        <v>2.2000000000000002</v>
      </c>
      <c r="AE46" s="36">
        <v>3.6</v>
      </c>
      <c r="AF46" s="36">
        <v>3.1</v>
      </c>
      <c r="AG46" s="36">
        <v>2.7</v>
      </c>
      <c r="AH46" s="36">
        <v>2.2999999999999998</v>
      </c>
      <c r="AI46" s="36">
        <v>2.7</v>
      </c>
      <c r="AJ46" s="36">
        <v>2.2000000000000002</v>
      </c>
      <c r="AK46" s="36">
        <v>1.9</v>
      </c>
      <c r="AL46" s="36">
        <v>1.8</v>
      </c>
      <c r="AM46" s="36">
        <v>3</v>
      </c>
      <c r="AN46" s="36">
        <v>2.5</v>
      </c>
      <c r="AO46" s="36">
        <v>2.1</v>
      </c>
      <c r="AP46" s="36">
        <v>2</v>
      </c>
      <c r="AQ46" s="36">
        <v>2.5</v>
      </c>
      <c r="AR46" s="36">
        <v>2.2000000000000002</v>
      </c>
      <c r="AS46" s="36">
        <v>2</v>
      </c>
      <c r="AT46" s="36">
        <v>1.9</v>
      </c>
      <c r="AU46" s="36">
        <v>2.6</v>
      </c>
      <c r="AV46" s="36">
        <v>2.1</v>
      </c>
      <c r="AW46" s="36">
        <v>1.9</v>
      </c>
      <c r="AX46" s="36">
        <v>1.8</v>
      </c>
      <c r="AY46" s="36">
        <v>2.4</v>
      </c>
      <c r="AZ46" s="36">
        <v>2</v>
      </c>
      <c r="BA46" s="36">
        <v>1.8</v>
      </c>
      <c r="BB46" s="36">
        <v>1.7</v>
      </c>
      <c r="BC46" s="36">
        <v>2.2000000000000002</v>
      </c>
      <c r="BD46" s="36">
        <v>1.9</v>
      </c>
      <c r="BE46" s="36">
        <v>1.8</v>
      </c>
      <c r="BF46" s="36">
        <v>1.6</v>
      </c>
      <c r="BG46" s="36">
        <v>2.6</v>
      </c>
      <c r="BH46" s="36">
        <v>2.1</v>
      </c>
      <c r="BI46" s="36">
        <v>1.8</v>
      </c>
      <c r="BJ46" s="36">
        <v>1.6</v>
      </c>
      <c r="BK46" s="36">
        <v>2.4</v>
      </c>
      <c r="BL46" s="36">
        <v>2</v>
      </c>
      <c r="BM46" s="36">
        <v>1.8</v>
      </c>
      <c r="BN46" s="36">
        <v>1.6</v>
      </c>
      <c r="BO46" s="36">
        <v>2.5</v>
      </c>
      <c r="BP46" s="36">
        <v>2.1</v>
      </c>
      <c r="BQ46" s="36">
        <v>1.9</v>
      </c>
      <c r="BR46" s="36">
        <v>1.7</v>
      </c>
    </row>
    <row r="47" spans="1:134" s="30" customFormat="1">
      <c r="A47" s="38" t="s">
        <v>216</v>
      </c>
      <c r="B47" s="50">
        <v>5.5</v>
      </c>
      <c r="C47" s="36">
        <v>5</v>
      </c>
      <c r="D47" s="36">
        <v>5.3</v>
      </c>
      <c r="E47" s="36">
        <v>5.2</v>
      </c>
      <c r="F47" s="36">
        <v>5.4</v>
      </c>
      <c r="G47" s="36">
        <v>4.2</v>
      </c>
      <c r="H47" s="36">
        <v>4.5</v>
      </c>
      <c r="I47" s="36">
        <v>4.5</v>
      </c>
      <c r="J47" s="36">
        <v>4.9000000000000004</v>
      </c>
      <c r="K47" s="36">
        <v>4</v>
      </c>
      <c r="L47" s="36">
        <v>4.2</v>
      </c>
      <c r="M47" s="36">
        <v>4.0999999999999996</v>
      </c>
      <c r="N47" s="36">
        <v>4.2</v>
      </c>
      <c r="O47" s="36">
        <v>3.2</v>
      </c>
      <c r="P47" s="36">
        <v>3.5</v>
      </c>
      <c r="Q47" s="36">
        <v>3.3</v>
      </c>
      <c r="R47" s="36">
        <v>3.6</v>
      </c>
      <c r="S47" s="36">
        <v>3.1</v>
      </c>
      <c r="T47" s="36">
        <v>3.3</v>
      </c>
      <c r="U47" s="36">
        <v>3.2</v>
      </c>
      <c r="V47" s="36">
        <v>3.5</v>
      </c>
      <c r="W47" s="36">
        <v>2.8</v>
      </c>
      <c r="X47" s="36">
        <v>2.9</v>
      </c>
      <c r="Y47" s="36">
        <v>2.8</v>
      </c>
      <c r="Z47" s="36">
        <v>3</v>
      </c>
      <c r="AA47" s="36">
        <v>2.9</v>
      </c>
      <c r="AB47" s="36">
        <v>3.1</v>
      </c>
      <c r="AC47" s="36">
        <v>3</v>
      </c>
      <c r="AD47" s="36">
        <v>3.2</v>
      </c>
      <c r="AE47" s="36">
        <v>3.1</v>
      </c>
      <c r="AF47" s="36">
        <v>3.3</v>
      </c>
      <c r="AG47" s="36">
        <v>3.3</v>
      </c>
      <c r="AH47" s="36">
        <v>3.5</v>
      </c>
      <c r="AI47" s="36">
        <v>3.2</v>
      </c>
      <c r="AJ47" s="36">
        <v>3.3</v>
      </c>
      <c r="AK47" s="36">
        <v>3.3</v>
      </c>
      <c r="AL47" s="36">
        <v>3.5</v>
      </c>
      <c r="AM47" s="36">
        <v>3.2</v>
      </c>
      <c r="AN47" s="36">
        <v>3.3</v>
      </c>
      <c r="AO47" s="36">
        <v>3.3</v>
      </c>
      <c r="AP47" s="36">
        <v>3.6</v>
      </c>
      <c r="AQ47" s="36">
        <v>3.3</v>
      </c>
      <c r="AR47" s="36">
        <v>3.4</v>
      </c>
      <c r="AS47" s="36">
        <v>3.4</v>
      </c>
      <c r="AT47" s="36">
        <v>3.6</v>
      </c>
      <c r="AU47" s="36">
        <v>2.9</v>
      </c>
      <c r="AV47" s="36">
        <v>2.8</v>
      </c>
      <c r="AW47" s="36">
        <v>2.8</v>
      </c>
      <c r="AX47" s="36">
        <v>3.1</v>
      </c>
      <c r="AY47" s="36">
        <v>3.8</v>
      </c>
      <c r="AZ47" s="36">
        <v>3.6</v>
      </c>
      <c r="BA47" s="36">
        <v>3.5</v>
      </c>
      <c r="BB47" s="36">
        <v>3.7</v>
      </c>
      <c r="BC47" s="36">
        <v>4.5</v>
      </c>
      <c r="BD47" s="36">
        <v>4.2</v>
      </c>
      <c r="BE47" s="36">
        <v>4.0999999999999996</v>
      </c>
      <c r="BF47" s="36">
        <v>4.2</v>
      </c>
      <c r="BG47" s="36">
        <v>3.7</v>
      </c>
      <c r="BH47" s="36">
        <v>3.6</v>
      </c>
      <c r="BI47" s="36">
        <v>3.7</v>
      </c>
      <c r="BJ47" s="36">
        <v>3.9</v>
      </c>
      <c r="BK47" s="36">
        <v>3.3</v>
      </c>
      <c r="BL47" s="36">
        <v>3.2</v>
      </c>
      <c r="BM47" s="36">
        <v>3.2</v>
      </c>
      <c r="BN47" s="36">
        <v>3.3</v>
      </c>
      <c r="BO47" s="36">
        <v>2.9</v>
      </c>
      <c r="BP47" s="36">
        <v>2.7</v>
      </c>
      <c r="BQ47" s="36">
        <v>2.7</v>
      </c>
      <c r="BR47" s="36">
        <v>3</v>
      </c>
    </row>
    <row r="48" spans="1:134" s="35" customFormat="1">
      <c r="A48" s="60" t="s">
        <v>217</v>
      </c>
      <c r="B48" s="49">
        <v>32.5</v>
      </c>
      <c r="C48" s="32">
        <v>30.8</v>
      </c>
      <c r="D48" s="32">
        <v>30.7</v>
      </c>
      <c r="E48" s="32">
        <v>30.8</v>
      </c>
      <c r="F48" s="32">
        <v>31.2</v>
      </c>
      <c r="G48" s="32">
        <v>29.8</v>
      </c>
      <c r="H48" s="32">
        <v>30.5</v>
      </c>
      <c r="I48" s="32">
        <v>30.7</v>
      </c>
      <c r="J48" s="32">
        <v>31</v>
      </c>
      <c r="K48" s="32">
        <v>32.1</v>
      </c>
      <c r="L48" s="32">
        <v>31.8</v>
      </c>
      <c r="M48" s="32">
        <v>31.6</v>
      </c>
      <c r="N48" s="32">
        <v>31.6</v>
      </c>
      <c r="O48" s="32">
        <v>30.3</v>
      </c>
      <c r="P48" s="32">
        <v>30.5</v>
      </c>
      <c r="Q48" s="32">
        <v>30.4</v>
      </c>
      <c r="R48" s="32">
        <v>30.9</v>
      </c>
      <c r="S48" s="32">
        <v>31</v>
      </c>
      <c r="T48" s="32">
        <v>31.5</v>
      </c>
      <c r="U48" s="32">
        <v>31.7</v>
      </c>
      <c r="V48" s="32">
        <v>32.4</v>
      </c>
      <c r="W48" s="32">
        <v>30</v>
      </c>
      <c r="X48" s="32">
        <v>30.7</v>
      </c>
      <c r="Y48" s="32">
        <v>30.7</v>
      </c>
      <c r="Z48" s="32">
        <v>31.1</v>
      </c>
      <c r="AA48" s="32">
        <v>30.8</v>
      </c>
      <c r="AB48" s="32">
        <v>31.4</v>
      </c>
      <c r="AC48" s="32">
        <v>31.3</v>
      </c>
      <c r="AD48" s="32">
        <v>31.3</v>
      </c>
      <c r="AE48" s="32">
        <v>30.6</v>
      </c>
      <c r="AF48" s="32">
        <v>30.8</v>
      </c>
      <c r="AG48" s="32">
        <v>31.4</v>
      </c>
      <c r="AH48" s="32">
        <v>31.5</v>
      </c>
      <c r="AI48" s="32">
        <v>31.2</v>
      </c>
      <c r="AJ48" s="32">
        <v>30.8</v>
      </c>
      <c r="AK48" s="32">
        <v>30.6</v>
      </c>
      <c r="AL48" s="32">
        <v>30.1</v>
      </c>
      <c r="AM48" s="32">
        <v>28.4</v>
      </c>
      <c r="AN48" s="32">
        <v>28.4</v>
      </c>
      <c r="AO48" s="32">
        <v>28.4</v>
      </c>
      <c r="AP48" s="32">
        <v>28.2</v>
      </c>
      <c r="AQ48" s="32">
        <v>29.9</v>
      </c>
      <c r="AR48" s="32">
        <v>29.7</v>
      </c>
      <c r="AS48" s="32">
        <v>29.9</v>
      </c>
      <c r="AT48" s="32">
        <v>29.4</v>
      </c>
      <c r="AU48" s="32">
        <v>28.8</v>
      </c>
      <c r="AV48" s="32">
        <v>28.4</v>
      </c>
      <c r="AW48" s="32">
        <v>28.9</v>
      </c>
      <c r="AX48" s="32">
        <v>28.7</v>
      </c>
      <c r="AY48" s="32">
        <v>29.4</v>
      </c>
      <c r="AZ48" s="32">
        <v>28.7</v>
      </c>
      <c r="BA48" s="32">
        <v>28.5</v>
      </c>
      <c r="BB48" s="32">
        <v>28.3</v>
      </c>
      <c r="BC48" s="32">
        <v>27.2</v>
      </c>
      <c r="BD48" s="32">
        <v>27</v>
      </c>
      <c r="BE48" s="32">
        <v>26.9</v>
      </c>
      <c r="BF48" s="32">
        <v>27.2</v>
      </c>
      <c r="BG48" s="32">
        <v>26.9</v>
      </c>
      <c r="BH48" s="32">
        <v>27</v>
      </c>
      <c r="BI48" s="32">
        <v>27.3</v>
      </c>
      <c r="BJ48" s="32">
        <v>27.4</v>
      </c>
      <c r="BK48" s="32">
        <v>27.2</v>
      </c>
      <c r="BL48" s="32">
        <v>26.3</v>
      </c>
      <c r="BM48" s="32">
        <v>26.1</v>
      </c>
      <c r="BN48" s="32">
        <v>26.4</v>
      </c>
      <c r="BO48" s="32">
        <v>28.6</v>
      </c>
      <c r="BP48" s="32">
        <v>28.3</v>
      </c>
      <c r="BQ48" s="32">
        <v>28.1</v>
      </c>
      <c r="BR48" s="32">
        <v>27.7</v>
      </c>
    </row>
    <row r="49" spans="1:70" s="35" customFormat="1">
      <c r="A49" s="31" t="s">
        <v>187</v>
      </c>
      <c r="B49" s="52">
        <v>1.4</v>
      </c>
      <c r="C49" s="34">
        <v>0.8</v>
      </c>
      <c r="D49" s="34">
        <v>1</v>
      </c>
      <c r="E49" s="34">
        <v>1.1000000000000001</v>
      </c>
      <c r="F49" s="34">
        <v>1.1000000000000001</v>
      </c>
      <c r="G49" s="34">
        <v>0.4</v>
      </c>
      <c r="H49" s="34">
        <v>0.7</v>
      </c>
      <c r="I49" s="34">
        <v>0.8</v>
      </c>
      <c r="J49" s="34">
        <v>0.7</v>
      </c>
      <c r="K49" s="34">
        <v>0.9</v>
      </c>
      <c r="L49" s="34">
        <v>0.9</v>
      </c>
      <c r="M49" s="34">
        <v>1</v>
      </c>
      <c r="N49" s="34">
        <v>1</v>
      </c>
      <c r="O49" s="34">
        <v>1</v>
      </c>
      <c r="P49" s="34">
        <v>1</v>
      </c>
      <c r="Q49" s="34">
        <v>1.1000000000000001</v>
      </c>
      <c r="R49" s="34">
        <v>1.1000000000000001</v>
      </c>
      <c r="S49" s="34">
        <v>0.8</v>
      </c>
      <c r="T49" s="34">
        <v>0.8</v>
      </c>
      <c r="U49" s="34">
        <v>0.8</v>
      </c>
      <c r="V49" s="34">
        <v>0.7</v>
      </c>
      <c r="W49" s="34">
        <v>0.8</v>
      </c>
      <c r="X49" s="34">
        <v>0.9</v>
      </c>
      <c r="Y49" s="34">
        <v>0.9</v>
      </c>
      <c r="Z49" s="34">
        <v>0.9</v>
      </c>
      <c r="AA49" s="34">
        <v>0.7</v>
      </c>
      <c r="AB49" s="34">
        <v>0.7</v>
      </c>
      <c r="AC49" s="34">
        <v>0.7</v>
      </c>
      <c r="AD49" s="34">
        <v>0.6</v>
      </c>
      <c r="AE49" s="34">
        <v>0.2</v>
      </c>
      <c r="AF49" s="34">
        <v>0.3</v>
      </c>
      <c r="AG49" s="34">
        <v>0.4</v>
      </c>
      <c r="AH49" s="34">
        <v>0.4</v>
      </c>
      <c r="AI49" s="34">
        <v>0.5</v>
      </c>
      <c r="AJ49" s="34">
        <v>0.5</v>
      </c>
      <c r="AK49" s="34">
        <v>0.5</v>
      </c>
      <c r="AL49" s="34">
        <v>0.4</v>
      </c>
      <c r="AM49" s="34">
        <v>0.3</v>
      </c>
      <c r="AN49" s="34">
        <v>0.3</v>
      </c>
      <c r="AO49" s="34">
        <v>0.3</v>
      </c>
      <c r="AP49" s="34">
        <v>0.3</v>
      </c>
      <c r="AQ49" s="34">
        <v>0.1</v>
      </c>
      <c r="AR49" s="34">
        <v>0.2</v>
      </c>
      <c r="AS49" s="34">
        <v>0.2</v>
      </c>
      <c r="AT49" s="34">
        <v>0.2</v>
      </c>
      <c r="AU49" s="34">
        <v>0.3</v>
      </c>
      <c r="AV49" s="34">
        <v>0.3</v>
      </c>
      <c r="AW49" s="34">
        <v>0.4</v>
      </c>
      <c r="AX49" s="34">
        <v>0.4</v>
      </c>
      <c r="AY49" s="34">
        <v>0.7</v>
      </c>
      <c r="AZ49" s="34">
        <v>0.6</v>
      </c>
      <c r="BA49" s="34">
        <v>0.5</v>
      </c>
      <c r="BB49" s="34">
        <v>0.4</v>
      </c>
      <c r="BC49" s="34">
        <v>0.3</v>
      </c>
      <c r="BD49" s="34">
        <v>0.4</v>
      </c>
      <c r="BE49" s="34">
        <v>0.4</v>
      </c>
      <c r="BF49" s="34">
        <v>0.4</v>
      </c>
      <c r="BG49" s="34">
        <v>0.4</v>
      </c>
      <c r="BH49" s="34">
        <v>0.4</v>
      </c>
      <c r="BI49" s="34">
        <v>0.5</v>
      </c>
      <c r="BJ49" s="34">
        <v>0.5</v>
      </c>
      <c r="BK49" s="34">
        <v>0.7</v>
      </c>
      <c r="BL49" s="34">
        <v>0.8</v>
      </c>
      <c r="BM49" s="34">
        <v>0.8</v>
      </c>
      <c r="BN49" s="34">
        <v>0.7</v>
      </c>
      <c r="BO49" s="34">
        <v>0.5</v>
      </c>
      <c r="BP49" s="34">
        <v>0.5</v>
      </c>
      <c r="BQ49" s="34">
        <v>0.4</v>
      </c>
      <c r="BR49" s="34">
        <v>0.3</v>
      </c>
    </row>
    <row r="50" spans="1:70" s="35" customFormat="1">
      <c r="A50" s="31" t="s">
        <v>218</v>
      </c>
      <c r="B50" s="52">
        <v>21.8</v>
      </c>
      <c r="C50" s="34">
        <v>21.3</v>
      </c>
      <c r="D50" s="34">
        <v>20.8</v>
      </c>
      <c r="E50" s="34">
        <v>20.399999999999999</v>
      </c>
      <c r="F50" s="34">
        <v>20.9</v>
      </c>
      <c r="G50" s="34">
        <v>20.2</v>
      </c>
      <c r="H50" s="34">
        <v>20</v>
      </c>
      <c r="I50" s="34">
        <v>20.100000000000001</v>
      </c>
      <c r="J50" s="34">
        <v>20.100000000000001</v>
      </c>
      <c r="K50" s="34">
        <v>20.8</v>
      </c>
      <c r="L50" s="34">
        <v>20.6</v>
      </c>
      <c r="M50" s="34">
        <v>20.2</v>
      </c>
      <c r="N50" s="34">
        <v>20.2</v>
      </c>
      <c r="O50" s="34">
        <v>19.5</v>
      </c>
      <c r="P50" s="34">
        <v>19.399999999999999</v>
      </c>
      <c r="Q50" s="34">
        <v>18.899999999999999</v>
      </c>
      <c r="R50" s="34">
        <v>19.2</v>
      </c>
      <c r="S50" s="34">
        <v>20.2</v>
      </c>
      <c r="T50" s="34">
        <v>20.6</v>
      </c>
      <c r="U50" s="34">
        <v>20.399999999999999</v>
      </c>
      <c r="V50" s="34">
        <v>20.8</v>
      </c>
      <c r="W50" s="34">
        <v>20.2</v>
      </c>
      <c r="X50" s="34">
        <v>20.2</v>
      </c>
      <c r="Y50" s="34">
        <v>19.8</v>
      </c>
      <c r="Z50" s="34">
        <v>20.100000000000001</v>
      </c>
      <c r="AA50" s="34">
        <v>20.2</v>
      </c>
      <c r="AB50" s="34">
        <v>20.2</v>
      </c>
      <c r="AC50" s="34">
        <v>19.5</v>
      </c>
      <c r="AD50" s="34">
        <v>19.399999999999999</v>
      </c>
      <c r="AE50" s="34">
        <v>19.3</v>
      </c>
      <c r="AF50" s="34">
        <v>19.100000000000001</v>
      </c>
      <c r="AG50" s="34">
        <v>19.100000000000001</v>
      </c>
      <c r="AH50" s="34">
        <v>19.5</v>
      </c>
      <c r="AI50" s="34">
        <v>19.399999999999999</v>
      </c>
      <c r="AJ50" s="34">
        <v>19</v>
      </c>
      <c r="AK50" s="34">
        <v>18.5</v>
      </c>
      <c r="AL50" s="34">
        <v>18.3</v>
      </c>
      <c r="AM50" s="34">
        <v>17.399999999999999</v>
      </c>
      <c r="AN50" s="34">
        <v>17.3</v>
      </c>
      <c r="AO50" s="34">
        <v>17.2</v>
      </c>
      <c r="AP50" s="34">
        <v>17.3</v>
      </c>
      <c r="AQ50" s="34">
        <v>18</v>
      </c>
      <c r="AR50" s="34">
        <v>17.899999999999999</v>
      </c>
      <c r="AS50" s="34">
        <v>17.899999999999999</v>
      </c>
      <c r="AT50" s="34">
        <v>17.600000000000001</v>
      </c>
      <c r="AU50" s="34">
        <v>16.8</v>
      </c>
      <c r="AV50" s="34">
        <v>16.3</v>
      </c>
      <c r="AW50" s="34">
        <v>16.3</v>
      </c>
      <c r="AX50" s="34">
        <v>16.2</v>
      </c>
      <c r="AY50" s="34">
        <v>15.9</v>
      </c>
      <c r="AZ50" s="34">
        <v>15.6</v>
      </c>
      <c r="BA50" s="34">
        <v>15.7</v>
      </c>
      <c r="BB50" s="34">
        <v>16</v>
      </c>
      <c r="BC50" s="34">
        <v>16.8</v>
      </c>
      <c r="BD50" s="34">
        <v>16.5</v>
      </c>
      <c r="BE50" s="34">
        <v>16.3</v>
      </c>
      <c r="BF50" s="34">
        <v>16.2</v>
      </c>
      <c r="BG50" s="34">
        <v>15.6</v>
      </c>
      <c r="BH50" s="34">
        <v>15.6</v>
      </c>
      <c r="BI50" s="34">
        <v>15.8</v>
      </c>
      <c r="BJ50" s="34">
        <v>16</v>
      </c>
      <c r="BK50" s="34">
        <v>16.399999999999999</v>
      </c>
      <c r="BL50" s="34">
        <v>15.8</v>
      </c>
      <c r="BM50" s="34">
        <v>15.5</v>
      </c>
      <c r="BN50" s="34">
        <v>15.4</v>
      </c>
      <c r="BO50" s="34">
        <v>18.3</v>
      </c>
      <c r="BP50" s="34">
        <v>17.899999999999999</v>
      </c>
      <c r="BQ50" s="34">
        <v>17.899999999999999</v>
      </c>
      <c r="BR50" s="34">
        <v>17.899999999999999</v>
      </c>
    </row>
    <row r="51" spans="1:70" s="35" customFormat="1">
      <c r="A51" s="39" t="s">
        <v>219</v>
      </c>
      <c r="B51" s="51">
        <v>0.5</v>
      </c>
      <c r="C51" s="33">
        <v>0.2</v>
      </c>
      <c r="D51" s="33">
        <v>0.3</v>
      </c>
      <c r="E51" s="33">
        <v>0.3</v>
      </c>
      <c r="F51" s="33">
        <v>0.4</v>
      </c>
      <c r="G51" s="33">
        <v>0.2</v>
      </c>
      <c r="H51" s="33">
        <v>0.3</v>
      </c>
      <c r="I51" s="33">
        <v>0.4</v>
      </c>
      <c r="J51" s="33">
        <v>0.4</v>
      </c>
      <c r="K51" s="33">
        <v>0.2</v>
      </c>
      <c r="L51" s="33">
        <v>0.2</v>
      </c>
      <c r="M51" s="33">
        <v>0.3</v>
      </c>
      <c r="N51" s="33">
        <v>0.3</v>
      </c>
      <c r="O51" s="33">
        <v>0.1</v>
      </c>
      <c r="P51" s="33">
        <v>0.2</v>
      </c>
      <c r="Q51" s="33">
        <v>0.2</v>
      </c>
      <c r="R51" s="33">
        <v>0.2</v>
      </c>
      <c r="S51" s="33">
        <v>0.2</v>
      </c>
      <c r="T51" s="33">
        <v>0.3</v>
      </c>
      <c r="U51" s="33">
        <v>0.3</v>
      </c>
      <c r="V51" s="33">
        <v>0.3</v>
      </c>
      <c r="W51" s="33">
        <v>0.1</v>
      </c>
      <c r="X51" s="33">
        <v>0.3</v>
      </c>
      <c r="Y51" s="33">
        <v>0.3</v>
      </c>
      <c r="Z51" s="33">
        <v>0.3</v>
      </c>
      <c r="AA51" s="33">
        <v>0.1</v>
      </c>
      <c r="AB51" s="33">
        <v>0.2</v>
      </c>
      <c r="AC51" s="33">
        <v>0.2</v>
      </c>
      <c r="AD51" s="33">
        <v>0.2</v>
      </c>
      <c r="AE51" s="33">
        <v>0</v>
      </c>
      <c r="AF51" s="33">
        <v>0.2</v>
      </c>
      <c r="AG51" s="33">
        <v>0.2</v>
      </c>
      <c r="AH51" s="33">
        <v>0.2</v>
      </c>
      <c r="AI51" s="33">
        <v>0</v>
      </c>
      <c r="AJ51" s="33">
        <v>0.1</v>
      </c>
      <c r="AK51" s="33">
        <v>0.2</v>
      </c>
      <c r="AL51" s="33">
        <v>0.2</v>
      </c>
      <c r="AM51" s="33">
        <v>0</v>
      </c>
      <c r="AN51" s="33">
        <v>0.1</v>
      </c>
      <c r="AO51" s="33">
        <v>0.2</v>
      </c>
      <c r="AP51" s="33">
        <v>0.2</v>
      </c>
      <c r="AQ51" s="33">
        <v>0</v>
      </c>
      <c r="AR51" s="33">
        <v>0.1</v>
      </c>
      <c r="AS51" s="33">
        <v>0.2</v>
      </c>
      <c r="AT51" s="33">
        <v>0.2</v>
      </c>
      <c r="AU51" s="33">
        <v>0.1</v>
      </c>
      <c r="AV51" s="33">
        <v>0.1</v>
      </c>
      <c r="AW51" s="33">
        <v>0.2</v>
      </c>
      <c r="AX51" s="33">
        <v>0.2</v>
      </c>
      <c r="AY51" s="33">
        <v>0.1</v>
      </c>
      <c r="AZ51" s="33">
        <v>0.2</v>
      </c>
      <c r="BA51" s="33">
        <v>0.2</v>
      </c>
      <c r="BB51" s="33">
        <v>0.2</v>
      </c>
      <c r="BC51" s="33">
        <v>0</v>
      </c>
      <c r="BD51" s="33">
        <v>0.1</v>
      </c>
      <c r="BE51" s="33">
        <v>0.2</v>
      </c>
      <c r="BF51" s="33">
        <v>0.2</v>
      </c>
      <c r="BG51" s="33">
        <v>0</v>
      </c>
      <c r="BH51" s="33">
        <v>0.2</v>
      </c>
      <c r="BI51" s="33">
        <v>0.2</v>
      </c>
      <c r="BJ51" s="33">
        <v>0.2</v>
      </c>
      <c r="BK51" s="33">
        <v>0</v>
      </c>
      <c r="BL51" s="33">
        <v>0.2</v>
      </c>
      <c r="BM51" s="33">
        <v>0.2</v>
      </c>
      <c r="BN51" s="33">
        <v>0.2</v>
      </c>
      <c r="BO51" s="33">
        <v>0.1</v>
      </c>
      <c r="BP51" s="33">
        <v>0.2</v>
      </c>
      <c r="BQ51" s="33">
        <v>0.2</v>
      </c>
      <c r="BR51" s="33">
        <v>0.3</v>
      </c>
    </row>
    <row r="52" spans="1:70" s="35" customFormat="1">
      <c r="A52" s="39" t="s">
        <v>220</v>
      </c>
      <c r="B52" s="51">
        <v>1.1000000000000001</v>
      </c>
      <c r="C52" s="33">
        <v>1.4</v>
      </c>
      <c r="D52" s="33">
        <v>1.2</v>
      </c>
      <c r="E52" s="33">
        <v>0.9</v>
      </c>
      <c r="F52" s="33">
        <v>0.7</v>
      </c>
      <c r="G52" s="33">
        <v>1.5</v>
      </c>
      <c r="H52" s="33">
        <v>1.3</v>
      </c>
      <c r="I52" s="33">
        <v>1</v>
      </c>
      <c r="J52" s="33">
        <v>0.8</v>
      </c>
      <c r="K52" s="33">
        <v>1.6</v>
      </c>
      <c r="L52" s="33">
        <v>1.5</v>
      </c>
      <c r="M52" s="33">
        <v>1</v>
      </c>
      <c r="N52" s="33">
        <v>0.8</v>
      </c>
      <c r="O52" s="33">
        <v>1.3</v>
      </c>
      <c r="P52" s="33">
        <v>1.2</v>
      </c>
      <c r="Q52" s="33">
        <v>0.9</v>
      </c>
      <c r="R52" s="33">
        <v>0.7</v>
      </c>
      <c r="S52" s="33">
        <v>1</v>
      </c>
      <c r="T52" s="33">
        <v>1.1000000000000001</v>
      </c>
      <c r="U52" s="33">
        <v>0.8</v>
      </c>
      <c r="V52" s="33">
        <v>0.7</v>
      </c>
      <c r="W52" s="33">
        <v>1.1000000000000001</v>
      </c>
      <c r="X52" s="33">
        <v>1.1000000000000001</v>
      </c>
      <c r="Y52" s="33">
        <v>0.8</v>
      </c>
      <c r="Z52" s="33">
        <v>0.6</v>
      </c>
      <c r="AA52" s="33">
        <v>0.9</v>
      </c>
      <c r="AB52" s="33">
        <v>0.9</v>
      </c>
      <c r="AC52" s="33">
        <v>0.6</v>
      </c>
      <c r="AD52" s="33">
        <v>0.5</v>
      </c>
      <c r="AE52" s="33">
        <v>0.6</v>
      </c>
      <c r="AF52" s="33">
        <v>0.6</v>
      </c>
      <c r="AG52" s="33">
        <v>0.4</v>
      </c>
      <c r="AH52" s="33">
        <v>0.3</v>
      </c>
      <c r="AI52" s="33">
        <v>0.7</v>
      </c>
      <c r="AJ52" s="33">
        <v>0.7</v>
      </c>
      <c r="AK52" s="33">
        <v>0.5</v>
      </c>
      <c r="AL52" s="33">
        <v>0.4</v>
      </c>
      <c r="AM52" s="33">
        <v>0.7</v>
      </c>
      <c r="AN52" s="33">
        <v>0.8</v>
      </c>
      <c r="AO52" s="33">
        <v>0.6</v>
      </c>
      <c r="AP52" s="33">
        <v>0.4</v>
      </c>
      <c r="AQ52" s="33">
        <v>0.8</v>
      </c>
      <c r="AR52" s="33">
        <v>0.7</v>
      </c>
      <c r="AS52" s="33">
        <v>0.5</v>
      </c>
      <c r="AT52" s="33">
        <v>0.4</v>
      </c>
      <c r="AU52" s="33">
        <v>0.7</v>
      </c>
      <c r="AV52" s="33">
        <v>0.6</v>
      </c>
      <c r="AW52" s="33">
        <v>0.4</v>
      </c>
      <c r="AX52" s="33">
        <v>0.3</v>
      </c>
      <c r="AY52" s="33">
        <v>0.6</v>
      </c>
      <c r="AZ52" s="33">
        <v>0.5</v>
      </c>
      <c r="BA52" s="33">
        <v>0.4</v>
      </c>
      <c r="BB52" s="33">
        <v>0.3</v>
      </c>
      <c r="BC52" s="33">
        <v>0.5</v>
      </c>
      <c r="BD52" s="33">
        <v>0.4</v>
      </c>
      <c r="BE52" s="33">
        <v>0.3</v>
      </c>
      <c r="BF52" s="33">
        <v>0.2</v>
      </c>
      <c r="BG52" s="33">
        <v>0.6</v>
      </c>
      <c r="BH52" s="33">
        <v>0.6</v>
      </c>
      <c r="BI52" s="33">
        <v>0.4</v>
      </c>
      <c r="BJ52" s="33">
        <v>0.3</v>
      </c>
      <c r="BK52" s="33">
        <v>0.6</v>
      </c>
      <c r="BL52" s="33">
        <v>0.5</v>
      </c>
      <c r="BM52" s="33">
        <v>0.3</v>
      </c>
      <c r="BN52" s="33">
        <v>0.3</v>
      </c>
      <c r="BO52" s="33">
        <v>0.5</v>
      </c>
      <c r="BP52" s="33">
        <v>0.4</v>
      </c>
      <c r="BQ52" s="33">
        <v>0.3</v>
      </c>
      <c r="BR52" s="33">
        <v>0.2</v>
      </c>
    </row>
    <row r="53" spans="1:70" s="35" customFormat="1">
      <c r="A53" s="39" t="s">
        <v>221</v>
      </c>
      <c r="B53" s="51">
        <v>3</v>
      </c>
      <c r="C53" s="33">
        <v>3.2</v>
      </c>
      <c r="D53" s="33">
        <v>3.2</v>
      </c>
      <c r="E53" s="33">
        <v>3.2</v>
      </c>
      <c r="F53" s="33">
        <v>3.3</v>
      </c>
      <c r="G53" s="33">
        <v>2.8</v>
      </c>
      <c r="H53" s="33">
        <v>2.8</v>
      </c>
      <c r="I53" s="33">
        <v>3</v>
      </c>
      <c r="J53" s="33">
        <v>3</v>
      </c>
      <c r="K53" s="33">
        <v>2.8</v>
      </c>
      <c r="L53" s="33">
        <v>2.8</v>
      </c>
      <c r="M53" s="33">
        <v>2.9</v>
      </c>
      <c r="N53" s="33">
        <v>3</v>
      </c>
      <c r="O53" s="33">
        <v>2.8</v>
      </c>
      <c r="P53" s="33">
        <v>2.7</v>
      </c>
      <c r="Q53" s="33">
        <v>2.9</v>
      </c>
      <c r="R53" s="33">
        <v>2.9</v>
      </c>
      <c r="S53" s="33">
        <v>3.3</v>
      </c>
      <c r="T53" s="33">
        <v>3.3</v>
      </c>
      <c r="U53" s="33">
        <v>3.5</v>
      </c>
      <c r="V53" s="33">
        <v>3.6</v>
      </c>
      <c r="W53" s="33">
        <v>3.2</v>
      </c>
      <c r="X53" s="33">
        <v>3.4</v>
      </c>
      <c r="Y53" s="33">
        <v>3.5</v>
      </c>
      <c r="Z53" s="33">
        <v>3.5</v>
      </c>
      <c r="AA53" s="33">
        <v>3.3</v>
      </c>
      <c r="AB53" s="33">
        <v>3.3</v>
      </c>
      <c r="AC53" s="33">
        <v>3.4</v>
      </c>
      <c r="AD53" s="33">
        <v>3.4</v>
      </c>
      <c r="AE53" s="33">
        <v>3.2</v>
      </c>
      <c r="AF53" s="33">
        <v>3.3</v>
      </c>
      <c r="AG53" s="33">
        <v>3.4</v>
      </c>
      <c r="AH53" s="33">
        <v>3.4</v>
      </c>
      <c r="AI53" s="33">
        <v>3.3</v>
      </c>
      <c r="AJ53" s="33">
        <v>3.2</v>
      </c>
      <c r="AK53" s="33">
        <v>3.3</v>
      </c>
      <c r="AL53" s="33">
        <v>3.3</v>
      </c>
      <c r="AM53" s="33">
        <v>2.8</v>
      </c>
      <c r="AN53" s="33">
        <v>2.9</v>
      </c>
      <c r="AO53" s="33">
        <v>3</v>
      </c>
      <c r="AP53" s="33">
        <v>3.1</v>
      </c>
      <c r="AQ53" s="33">
        <v>2.9</v>
      </c>
      <c r="AR53" s="33">
        <v>2.9</v>
      </c>
      <c r="AS53" s="33">
        <v>3</v>
      </c>
      <c r="AT53" s="33">
        <v>3</v>
      </c>
      <c r="AU53" s="33">
        <v>2.4</v>
      </c>
      <c r="AV53" s="33">
        <v>2.5</v>
      </c>
      <c r="AW53" s="33">
        <v>2.5</v>
      </c>
      <c r="AX53" s="33">
        <v>2.5</v>
      </c>
      <c r="AY53" s="33">
        <v>2</v>
      </c>
      <c r="AZ53" s="33">
        <v>2.1</v>
      </c>
      <c r="BA53" s="33">
        <v>2.2000000000000002</v>
      </c>
      <c r="BB53" s="33">
        <v>2.2000000000000002</v>
      </c>
      <c r="BC53" s="33">
        <v>2.2999999999999998</v>
      </c>
      <c r="BD53" s="33">
        <v>2.2999999999999998</v>
      </c>
      <c r="BE53" s="33">
        <v>2.4</v>
      </c>
      <c r="BF53" s="33">
        <v>2.2999999999999998</v>
      </c>
      <c r="BG53" s="33">
        <v>2.1</v>
      </c>
      <c r="BH53" s="33">
        <v>2.2000000000000002</v>
      </c>
      <c r="BI53" s="33">
        <v>2.2000000000000002</v>
      </c>
      <c r="BJ53" s="33">
        <v>2.2000000000000002</v>
      </c>
      <c r="BK53" s="33">
        <v>1.8</v>
      </c>
      <c r="BL53" s="33">
        <v>1.9</v>
      </c>
      <c r="BM53" s="33">
        <v>1.9</v>
      </c>
      <c r="BN53" s="33">
        <v>1.9</v>
      </c>
      <c r="BO53" s="33">
        <v>1.7</v>
      </c>
      <c r="BP53" s="33">
        <v>1.8</v>
      </c>
      <c r="BQ53" s="33">
        <v>1.8</v>
      </c>
      <c r="BR53" s="33">
        <v>1.8</v>
      </c>
    </row>
    <row r="54" spans="1:70" s="35" customFormat="1">
      <c r="A54" s="39" t="s">
        <v>222</v>
      </c>
      <c r="B54" s="51">
        <v>0.4</v>
      </c>
      <c r="C54" s="33">
        <v>0.4</v>
      </c>
      <c r="D54" s="33">
        <v>0.4</v>
      </c>
      <c r="E54" s="33">
        <v>0.4</v>
      </c>
      <c r="F54" s="33">
        <v>0.4</v>
      </c>
      <c r="G54" s="33">
        <v>0.4</v>
      </c>
      <c r="H54" s="33">
        <v>0.4</v>
      </c>
      <c r="I54" s="33">
        <v>0.4</v>
      </c>
      <c r="J54" s="33">
        <v>0.4</v>
      </c>
      <c r="K54" s="33">
        <v>0.4</v>
      </c>
      <c r="L54" s="33">
        <v>0.4</v>
      </c>
      <c r="M54" s="33">
        <v>0.4</v>
      </c>
      <c r="N54" s="33">
        <v>0.4</v>
      </c>
      <c r="O54" s="33">
        <v>0.1</v>
      </c>
      <c r="P54" s="33">
        <v>0.1</v>
      </c>
      <c r="Q54" s="33">
        <v>0.1</v>
      </c>
      <c r="R54" s="33">
        <v>0.1</v>
      </c>
      <c r="S54" s="33">
        <v>0.1</v>
      </c>
      <c r="T54" s="33">
        <v>0.1</v>
      </c>
      <c r="U54" s="33">
        <v>0.1</v>
      </c>
      <c r="V54" s="33">
        <v>0.1</v>
      </c>
      <c r="W54" s="33">
        <v>0.1</v>
      </c>
      <c r="X54" s="33">
        <v>0.1</v>
      </c>
      <c r="Y54" s="33">
        <v>0.1</v>
      </c>
      <c r="Z54" s="33">
        <v>0.1</v>
      </c>
      <c r="AA54" s="33">
        <v>0.1</v>
      </c>
      <c r="AB54" s="33">
        <v>0.1</v>
      </c>
      <c r="AC54" s="33">
        <v>0.1</v>
      </c>
      <c r="AD54" s="33">
        <v>0.1</v>
      </c>
      <c r="AE54" s="33">
        <v>0.1</v>
      </c>
      <c r="AF54" s="33">
        <v>0.1</v>
      </c>
      <c r="AG54" s="33">
        <v>0.1</v>
      </c>
      <c r="AH54" s="33">
        <v>0.1</v>
      </c>
      <c r="AI54" s="33">
        <v>0.1</v>
      </c>
      <c r="AJ54" s="33">
        <v>0.1</v>
      </c>
      <c r="AK54" s="33">
        <v>0.1</v>
      </c>
      <c r="AL54" s="33">
        <v>0.1</v>
      </c>
      <c r="AM54" s="33">
        <v>0.2</v>
      </c>
      <c r="AN54" s="33">
        <v>0.2</v>
      </c>
      <c r="AO54" s="33">
        <v>0.1</v>
      </c>
      <c r="AP54" s="33">
        <v>0.1</v>
      </c>
      <c r="AQ54" s="33">
        <v>0.1</v>
      </c>
      <c r="AR54" s="33">
        <v>0.1</v>
      </c>
      <c r="AS54" s="33">
        <v>0.1</v>
      </c>
      <c r="AT54" s="33">
        <v>0.2</v>
      </c>
      <c r="AU54" s="33">
        <v>0.3</v>
      </c>
      <c r="AV54" s="33">
        <v>0.3</v>
      </c>
      <c r="AW54" s="33">
        <v>0.4</v>
      </c>
      <c r="AX54" s="33">
        <v>0.4</v>
      </c>
      <c r="AY54" s="33">
        <v>0.4</v>
      </c>
      <c r="AZ54" s="33">
        <v>0.4</v>
      </c>
      <c r="BA54" s="33">
        <v>0.4</v>
      </c>
      <c r="BB54" s="33">
        <v>0.4</v>
      </c>
      <c r="BC54" s="33">
        <v>0.3</v>
      </c>
      <c r="BD54" s="33">
        <v>0.3</v>
      </c>
      <c r="BE54" s="33">
        <v>0.3</v>
      </c>
      <c r="BF54" s="33">
        <v>0.4</v>
      </c>
      <c r="BG54" s="33">
        <v>0.4</v>
      </c>
      <c r="BH54" s="33">
        <v>0.4</v>
      </c>
      <c r="BI54" s="33">
        <v>0.4</v>
      </c>
      <c r="BJ54" s="33">
        <v>0.4</v>
      </c>
      <c r="BK54" s="33">
        <v>0.2</v>
      </c>
      <c r="BL54" s="33">
        <v>0.2</v>
      </c>
      <c r="BM54" s="33">
        <v>0.3</v>
      </c>
      <c r="BN54" s="33">
        <v>0.3</v>
      </c>
      <c r="BO54" s="33">
        <v>0.4</v>
      </c>
      <c r="BP54" s="33">
        <v>0.4</v>
      </c>
      <c r="BQ54" s="33">
        <v>0.4</v>
      </c>
      <c r="BR54" s="33">
        <v>0.4</v>
      </c>
    </row>
    <row r="55" spans="1:70" s="35" customFormat="1">
      <c r="A55" s="39" t="s">
        <v>223</v>
      </c>
      <c r="B55" s="52">
        <v>16.899999999999999</v>
      </c>
      <c r="C55" s="34">
        <v>16.100000000000001</v>
      </c>
      <c r="D55" s="34">
        <v>15.7</v>
      </c>
      <c r="E55" s="34">
        <v>15.6</v>
      </c>
      <c r="F55" s="34">
        <v>16.100000000000001</v>
      </c>
      <c r="G55" s="34">
        <v>15.3</v>
      </c>
      <c r="H55" s="34">
        <v>15.1</v>
      </c>
      <c r="I55" s="34">
        <v>15.3</v>
      </c>
      <c r="J55" s="34">
        <v>15.6</v>
      </c>
      <c r="K55" s="34">
        <v>15.9</v>
      </c>
      <c r="L55" s="34">
        <v>15.7</v>
      </c>
      <c r="M55" s="34">
        <v>15.5</v>
      </c>
      <c r="N55" s="34">
        <v>15.8</v>
      </c>
      <c r="O55" s="34">
        <v>15.1</v>
      </c>
      <c r="P55" s="34">
        <v>15.2</v>
      </c>
      <c r="Q55" s="34">
        <v>14.9</v>
      </c>
      <c r="R55" s="34">
        <v>15.3</v>
      </c>
      <c r="S55" s="34">
        <v>15.7</v>
      </c>
      <c r="T55" s="34">
        <v>15.7</v>
      </c>
      <c r="U55" s="34">
        <v>15.5</v>
      </c>
      <c r="V55" s="34">
        <v>16.100000000000001</v>
      </c>
      <c r="W55" s="34">
        <v>15.7</v>
      </c>
      <c r="X55" s="34">
        <v>15.3</v>
      </c>
      <c r="Y55" s="34">
        <v>15</v>
      </c>
      <c r="Z55" s="34">
        <v>15.5</v>
      </c>
      <c r="AA55" s="34">
        <v>15.9</v>
      </c>
      <c r="AB55" s="34">
        <v>15.6</v>
      </c>
      <c r="AC55" s="34">
        <v>15.1</v>
      </c>
      <c r="AD55" s="34">
        <v>15.2</v>
      </c>
      <c r="AE55" s="34">
        <v>15.4</v>
      </c>
      <c r="AF55" s="34">
        <v>15</v>
      </c>
      <c r="AG55" s="34">
        <v>15</v>
      </c>
      <c r="AH55" s="34">
        <v>15.4</v>
      </c>
      <c r="AI55" s="34">
        <v>15.3</v>
      </c>
      <c r="AJ55" s="34">
        <v>14.8</v>
      </c>
      <c r="AK55" s="34">
        <v>14.4</v>
      </c>
      <c r="AL55" s="34">
        <v>14.4</v>
      </c>
      <c r="AM55" s="34">
        <v>13.7</v>
      </c>
      <c r="AN55" s="34">
        <v>13.3</v>
      </c>
      <c r="AO55" s="34">
        <v>13.3</v>
      </c>
      <c r="AP55" s="34">
        <v>13.5</v>
      </c>
      <c r="AQ55" s="34">
        <v>14.1</v>
      </c>
      <c r="AR55" s="34">
        <v>14</v>
      </c>
      <c r="AS55" s="34">
        <v>14.1</v>
      </c>
      <c r="AT55" s="34">
        <v>13.9</v>
      </c>
      <c r="AU55" s="34">
        <v>13.3</v>
      </c>
      <c r="AV55" s="34">
        <v>12.8</v>
      </c>
      <c r="AW55" s="34">
        <v>12.9</v>
      </c>
      <c r="AX55" s="34">
        <v>12.9</v>
      </c>
      <c r="AY55" s="34">
        <v>12.8</v>
      </c>
      <c r="AZ55" s="34">
        <v>12.3</v>
      </c>
      <c r="BA55" s="34">
        <v>12.5</v>
      </c>
      <c r="BB55" s="34">
        <v>12.8</v>
      </c>
      <c r="BC55" s="34">
        <v>13.7</v>
      </c>
      <c r="BD55" s="34">
        <v>13.3</v>
      </c>
      <c r="BE55" s="34">
        <v>13.1</v>
      </c>
      <c r="BF55" s="34">
        <v>13.1</v>
      </c>
      <c r="BG55" s="34">
        <v>12.5</v>
      </c>
      <c r="BH55" s="34">
        <v>12.3</v>
      </c>
      <c r="BI55" s="34">
        <v>12.7</v>
      </c>
      <c r="BJ55" s="34">
        <v>12.9</v>
      </c>
      <c r="BK55" s="34">
        <v>13.7</v>
      </c>
      <c r="BL55" s="34">
        <v>12.9</v>
      </c>
      <c r="BM55" s="34">
        <v>12.8</v>
      </c>
      <c r="BN55" s="34">
        <v>12.7</v>
      </c>
      <c r="BO55" s="34">
        <v>15.7</v>
      </c>
      <c r="BP55" s="34">
        <v>15.1</v>
      </c>
      <c r="BQ55" s="34">
        <v>15.1</v>
      </c>
      <c r="BR55" s="34">
        <v>15.2</v>
      </c>
    </row>
    <row r="56" spans="1:70" s="35" customFormat="1">
      <c r="A56" s="31" t="s">
        <v>224</v>
      </c>
      <c r="B56" s="52">
        <v>4.5</v>
      </c>
      <c r="C56" s="34">
        <v>3.9</v>
      </c>
      <c r="D56" s="34">
        <v>4.0999999999999996</v>
      </c>
      <c r="E56" s="34">
        <v>4.3</v>
      </c>
      <c r="F56" s="34">
        <v>4.2</v>
      </c>
      <c r="G56" s="34">
        <v>3.6</v>
      </c>
      <c r="H56" s="34">
        <v>4</v>
      </c>
      <c r="I56" s="34">
        <v>4.3</v>
      </c>
      <c r="J56" s="34">
        <v>4.3</v>
      </c>
      <c r="K56" s="34">
        <v>3.9</v>
      </c>
      <c r="L56" s="34">
        <v>4.0999999999999996</v>
      </c>
      <c r="M56" s="34">
        <v>4.3</v>
      </c>
      <c r="N56" s="34">
        <v>4.2</v>
      </c>
      <c r="O56" s="34">
        <v>4</v>
      </c>
      <c r="P56" s="34">
        <v>4</v>
      </c>
      <c r="Q56" s="34">
        <v>4.2</v>
      </c>
      <c r="R56" s="34">
        <v>4.2</v>
      </c>
      <c r="S56" s="34">
        <v>3.7</v>
      </c>
      <c r="T56" s="34">
        <v>3.8</v>
      </c>
      <c r="U56" s="34">
        <v>4</v>
      </c>
      <c r="V56" s="34">
        <v>4</v>
      </c>
      <c r="W56" s="34">
        <v>3.5</v>
      </c>
      <c r="X56" s="34">
        <v>4</v>
      </c>
      <c r="Y56" s="34">
        <v>4.2</v>
      </c>
      <c r="Z56" s="34">
        <v>4.2</v>
      </c>
      <c r="AA56" s="34">
        <v>4.2</v>
      </c>
      <c r="AB56" s="34">
        <v>4.5</v>
      </c>
      <c r="AC56" s="34">
        <v>4.9000000000000004</v>
      </c>
      <c r="AD56" s="34">
        <v>4.9000000000000004</v>
      </c>
      <c r="AE56" s="34">
        <v>4.7</v>
      </c>
      <c r="AF56" s="34">
        <v>4.8</v>
      </c>
      <c r="AG56" s="34">
        <v>5</v>
      </c>
      <c r="AH56" s="34">
        <v>4.9000000000000004</v>
      </c>
      <c r="AI56" s="34">
        <v>4.9000000000000004</v>
      </c>
      <c r="AJ56" s="34">
        <v>4.9000000000000004</v>
      </c>
      <c r="AK56" s="34">
        <v>5.2</v>
      </c>
      <c r="AL56" s="34">
        <v>5.0999999999999996</v>
      </c>
      <c r="AM56" s="34">
        <v>5.2</v>
      </c>
      <c r="AN56" s="34">
        <v>5.0999999999999996</v>
      </c>
      <c r="AO56" s="34">
        <v>5.2</v>
      </c>
      <c r="AP56" s="34">
        <v>5.0999999999999996</v>
      </c>
      <c r="AQ56" s="34">
        <v>5.4</v>
      </c>
      <c r="AR56" s="34">
        <v>5.3</v>
      </c>
      <c r="AS56" s="34">
        <v>5.5</v>
      </c>
      <c r="AT56" s="34">
        <v>5.4</v>
      </c>
      <c r="AU56" s="34">
        <v>6.8</v>
      </c>
      <c r="AV56" s="34">
        <v>7.1</v>
      </c>
      <c r="AW56" s="34">
        <v>7.5</v>
      </c>
      <c r="AX56" s="34">
        <v>7.5</v>
      </c>
      <c r="AY56" s="34">
        <v>7.9</v>
      </c>
      <c r="AZ56" s="34">
        <v>8</v>
      </c>
      <c r="BA56" s="34">
        <v>7.8</v>
      </c>
      <c r="BB56" s="34">
        <v>7.3</v>
      </c>
      <c r="BC56" s="34">
        <v>4.5999999999999996</v>
      </c>
      <c r="BD56" s="34">
        <v>4.8</v>
      </c>
      <c r="BE56" s="34">
        <v>4.8</v>
      </c>
      <c r="BF56" s="34">
        <v>4.8</v>
      </c>
      <c r="BG56" s="34">
        <v>4.5999999999999996</v>
      </c>
      <c r="BH56" s="34">
        <v>4.5999999999999996</v>
      </c>
      <c r="BI56" s="34">
        <v>4.5999999999999996</v>
      </c>
      <c r="BJ56" s="34">
        <v>4.5</v>
      </c>
      <c r="BK56" s="34">
        <v>3.6</v>
      </c>
      <c r="BL56" s="34">
        <v>3.7</v>
      </c>
      <c r="BM56" s="34">
        <v>3.9</v>
      </c>
      <c r="BN56" s="34">
        <v>3.8</v>
      </c>
      <c r="BO56" s="34">
        <v>3.4</v>
      </c>
      <c r="BP56" s="34">
        <v>3.5</v>
      </c>
      <c r="BQ56" s="34">
        <v>3.6</v>
      </c>
      <c r="BR56" s="34">
        <v>3.6</v>
      </c>
    </row>
    <row r="57" spans="1:70" s="35" customFormat="1">
      <c r="A57" s="39" t="s">
        <v>225</v>
      </c>
      <c r="B57" s="51">
        <v>2.8</v>
      </c>
      <c r="C57" s="33">
        <v>2.2999999999999998</v>
      </c>
      <c r="D57" s="33">
        <v>2.4</v>
      </c>
      <c r="E57" s="33">
        <v>2.5</v>
      </c>
      <c r="F57" s="33">
        <v>2.5</v>
      </c>
      <c r="G57" s="33">
        <v>2.1</v>
      </c>
      <c r="H57" s="33">
        <v>2.2999999999999998</v>
      </c>
      <c r="I57" s="33">
        <v>2.5</v>
      </c>
      <c r="J57" s="33">
        <v>2.4</v>
      </c>
      <c r="K57" s="33">
        <v>2.2999999999999998</v>
      </c>
      <c r="L57" s="33">
        <v>2.4</v>
      </c>
      <c r="M57" s="33">
        <v>2.5</v>
      </c>
      <c r="N57" s="33">
        <v>2.5</v>
      </c>
      <c r="O57" s="33">
        <v>2.2000000000000002</v>
      </c>
      <c r="P57" s="33">
        <v>2.2999999999999998</v>
      </c>
      <c r="Q57" s="33">
        <v>2.4</v>
      </c>
      <c r="R57" s="33">
        <v>2.2999999999999998</v>
      </c>
      <c r="S57" s="33">
        <v>1.9</v>
      </c>
      <c r="T57" s="33">
        <v>2</v>
      </c>
      <c r="U57" s="33">
        <v>2.1</v>
      </c>
      <c r="V57" s="33">
        <v>2.1</v>
      </c>
      <c r="W57" s="33">
        <v>2</v>
      </c>
      <c r="X57" s="33">
        <v>2.2999999999999998</v>
      </c>
      <c r="Y57" s="33">
        <v>2.5</v>
      </c>
      <c r="Z57" s="33">
        <v>2.5</v>
      </c>
      <c r="AA57" s="33">
        <v>2.2999999999999998</v>
      </c>
      <c r="AB57" s="33">
        <v>2.6</v>
      </c>
      <c r="AC57" s="33">
        <v>2.7</v>
      </c>
      <c r="AD57" s="33">
        <v>2.7</v>
      </c>
      <c r="AE57" s="33">
        <v>2.7</v>
      </c>
      <c r="AF57" s="33">
        <v>2.7</v>
      </c>
      <c r="AG57" s="33">
        <v>2.7</v>
      </c>
      <c r="AH57" s="33">
        <v>2.6</v>
      </c>
      <c r="AI57" s="33">
        <v>2.5</v>
      </c>
      <c r="AJ57" s="33">
        <v>2.6</v>
      </c>
      <c r="AK57" s="33">
        <v>2.8</v>
      </c>
      <c r="AL57" s="33">
        <v>2.7</v>
      </c>
      <c r="AM57" s="33">
        <v>2.5</v>
      </c>
      <c r="AN57" s="33">
        <v>2.6</v>
      </c>
      <c r="AO57" s="33">
        <v>2.6</v>
      </c>
      <c r="AP57" s="33">
        <v>2.6</v>
      </c>
      <c r="AQ57" s="33">
        <v>2.4</v>
      </c>
      <c r="AR57" s="33">
        <v>2.6</v>
      </c>
      <c r="AS57" s="33">
        <v>2.8</v>
      </c>
      <c r="AT57" s="33">
        <v>2.8</v>
      </c>
      <c r="AU57" s="33">
        <v>3.1</v>
      </c>
      <c r="AV57" s="33">
        <v>3.5</v>
      </c>
      <c r="AW57" s="33">
        <v>3.7</v>
      </c>
      <c r="AX57" s="33">
        <v>3.6</v>
      </c>
      <c r="AY57" s="33">
        <v>3.3</v>
      </c>
      <c r="AZ57" s="33">
        <v>3.5</v>
      </c>
      <c r="BA57" s="33">
        <v>3.5</v>
      </c>
      <c r="BB57" s="33">
        <v>3.2</v>
      </c>
      <c r="BC57" s="33">
        <v>1.9</v>
      </c>
      <c r="BD57" s="33">
        <v>2</v>
      </c>
      <c r="BE57" s="33">
        <v>1.9</v>
      </c>
      <c r="BF57" s="33">
        <v>1.9</v>
      </c>
      <c r="BG57" s="33">
        <v>1.7</v>
      </c>
      <c r="BH57" s="33">
        <v>1.7</v>
      </c>
      <c r="BI57" s="33">
        <v>1.7</v>
      </c>
      <c r="BJ57" s="33">
        <v>1.6</v>
      </c>
      <c r="BK57" s="33">
        <v>1.2</v>
      </c>
      <c r="BL57" s="33">
        <v>1.2</v>
      </c>
      <c r="BM57" s="33">
        <v>1.3</v>
      </c>
      <c r="BN57" s="33">
        <v>1.1000000000000001</v>
      </c>
      <c r="BO57" s="33">
        <v>0.8</v>
      </c>
      <c r="BP57" s="33">
        <v>0.9</v>
      </c>
      <c r="BQ57" s="33">
        <v>0.9</v>
      </c>
      <c r="BR57" s="33">
        <v>0.9</v>
      </c>
    </row>
    <row r="58" spans="1:70" s="35" customFormat="1">
      <c r="A58" s="39" t="s">
        <v>226</v>
      </c>
      <c r="B58" s="52">
        <v>1.7</v>
      </c>
      <c r="C58" s="34">
        <v>1.6</v>
      </c>
      <c r="D58" s="34">
        <v>1.7</v>
      </c>
      <c r="E58" s="34">
        <v>1.8</v>
      </c>
      <c r="F58" s="34">
        <v>1.7</v>
      </c>
      <c r="G58" s="34">
        <v>1.6</v>
      </c>
      <c r="H58" s="34">
        <v>1.7</v>
      </c>
      <c r="I58" s="34">
        <v>1.9</v>
      </c>
      <c r="J58" s="34">
        <v>1.8</v>
      </c>
      <c r="K58" s="34">
        <v>1.6</v>
      </c>
      <c r="L58" s="34">
        <v>1.7</v>
      </c>
      <c r="M58" s="34">
        <v>1.8</v>
      </c>
      <c r="N58" s="34">
        <v>1.7</v>
      </c>
      <c r="O58" s="34">
        <v>1.7</v>
      </c>
      <c r="P58" s="34">
        <v>1.8</v>
      </c>
      <c r="Q58" s="34">
        <v>1.8</v>
      </c>
      <c r="R58" s="34">
        <v>1.8</v>
      </c>
      <c r="S58" s="34">
        <v>1.7</v>
      </c>
      <c r="T58" s="34">
        <v>1.8</v>
      </c>
      <c r="U58" s="34">
        <v>1.9</v>
      </c>
      <c r="V58" s="34">
        <v>1.9</v>
      </c>
      <c r="W58" s="34">
        <v>1.5</v>
      </c>
      <c r="X58" s="34">
        <v>1.6</v>
      </c>
      <c r="Y58" s="34">
        <v>1.7</v>
      </c>
      <c r="Z58" s="34">
        <v>1.7</v>
      </c>
      <c r="AA58" s="34">
        <v>1.9</v>
      </c>
      <c r="AB58" s="34">
        <v>2</v>
      </c>
      <c r="AC58" s="34">
        <v>2.1</v>
      </c>
      <c r="AD58" s="34">
        <v>2.2000000000000002</v>
      </c>
      <c r="AE58" s="34">
        <v>2</v>
      </c>
      <c r="AF58" s="34">
        <v>2</v>
      </c>
      <c r="AG58" s="34">
        <v>2.2000000000000002</v>
      </c>
      <c r="AH58" s="34">
        <v>2.2999999999999998</v>
      </c>
      <c r="AI58" s="34">
        <v>2.4</v>
      </c>
      <c r="AJ58" s="34">
        <v>2.2999999999999998</v>
      </c>
      <c r="AK58" s="34">
        <v>2.4</v>
      </c>
      <c r="AL58" s="34">
        <v>2.5</v>
      </c>
      <c r="AM58" s="34">
        <v>2.6</v>
      </c>
      <c r="AN58" s="34">
        <v>2.5</v>
      </c>
      <c r="AO58" s="34">
        <v>2.6</v>
      </c>
      <c r="AP58" s="34">
        <v>2.5</v>
      </c>
      <c r="AQ58" s="34">
        <v>3</v>
      </c>
      <c r="AR58" s="34">
        <v>2.7</v>
      </c>
      <c r="AS58" s="34">
        <v>2.7</v>
      </c>
      <c r="AT58" s="34">
        <v>2.7</v>
      </c>
      <c r="AU58" s="34">
        <v>3.7</v>
      </c>
      <c r="AV58" s="34">
        <v>3.6</v>
      </c>
      <c r="AW58" s="34">
        <v>3.8</v>
      </c>
      <c r="AX58" s="34">
        <v>3.8</v>
      </c>
      <c r="AY58" s="34">
        <v>4.5999999999999996</v>
      </c>
      <c r="AZ58" s="34">
        <v>4.5999999999999996</v>
      </c>
      <c r="BA58" s="34">
        <v>4.4000000000000004</v>
      </c>
      <c r="BB58" s="34">
        <v>4.0999999999999996</v>
      </c>
      <c r="BC58" s="34">
        <v>2.8</v>
      </c>
      <c r="BD58" s="34">
        <v>2.9</v>
      </c>
      <c r="BE58" s="34">
        <v>2.9</v>
      </c>
      <c r="BF58" s="34">
        <v>3</v>
      </c>
      <c r="BG58" s="34">
        <v>3</v>
      </c>
      <c r="BH58" s="34">
        <v>2.9</v>
      </c>
      <c r="BI58" s="34">
        <v>3</v>
      </c>
      <c r="BJ58" s="34">
        <v>2.9</v>
      </c>
      <c r="BK58" s="34">
        <v>2.4</v>
      </c>
      <c r="BL58" s="34">
        <v>2.4</v>
      </c>
      <c r="BM58" s="34">
        <v>2.6</v>
      </c>
      <c r="BN58" s="34">
        <v>2.7</v>
      </c>
      <c r="BO58" s="34">
        <v>2.6</v>
      </c>
      <c r="BP58" s="34">
        <v>2.6</v>
      </c>
      <c r="BQ58" s="34">
        <v>2.6</v>
      </c>
      <c r="BR58" s="34">
        <v>2.7</v>
      </c>
    </row>
    <row r="59" spans="1:70" s="35" customFormat="1">
      <c r="A59" s="31" t="s">
        <v>188</v>
      </c>
      <c r="B59" s="52">
        <v>4.7</v>
      </c>
      <c r="C59" s="34">
        <v>4.8</v>
      </c>
      <c r="D59" s="34">
        <v>4.7</v>
      </c>
      <c r="E59" s="34">
        <v>5</v>
      </c>
      <c r="F59" s="34">
        <v>5</v>
      </c>
      <c r="G59" s="34">
        <v>5.6</v>
      </c>
      <c r="H59" s="34">
        <v>5.8</v>
      </c>
      <c r="I59" s="34">
        <v>5.5</v>
      </c>
      <c r="J59" s="34">
        <v>5.8</v>
      </c>
      <c r="K59" s="34">
        <v>6.6</v>
      </c>
      <c r="L59" s="34">
        <v>6.2</v>
      </c>
      <c r="M59" s="34">
        <v>6.2</v>
      </c>
      <c r="N59" s="34">
        <v>6.3</v>
      </c>
      <c r="O59" s="34">
        <v>5.9</v>
      </c>
      <c r="P59" s="34">
        <v>6</v>
      </c>
      <c r="Q59" s="34">
        <v>6.2</v>
      </c>
      <c r="R59" s="34">
        <v>6.5</v>
      </c>
      <c r="S59" s="34">
        <v>6.3</v>
      </c>
      <c r="T59" s="34">
        <v>6.3</v>
      </c>
      <c r="U59" s="34">
        <v>6.6</v>
      </c>
      <c r="V59" s="34">
        <v>6.8</v>
      </c>
      <c r="W59" s="34">
        <v>5.4</v>
      </c>
      <c r="X59" s="34">
        <v>5.7</v>
      </c>
      <c r="Y59" s="34">
        <v>5.8</v>
      </c>
      <c r="Z59" s="34">
        <v>5.9</v>
      </c>
      <c r="AA59" s="34">
        <v>5.6</v>
      </c>
      <c r="AB59" s="34">
        <v>6</v>
      </c>
      <c r="AC59" s="34">
        <v>6.2</v>
      </c>
      <c r="AD59" s="34">
        <v>6.5</v>
      </c>
      <c r="AE59" s="34">
        <v>6.2</v>
      </c>
      <c r="AF59" s="34">
        <v>6.5</v>
      </c>
      <c r="AG59" s="34">
        <v>6.9</v>
      </c>
      <c r="AH59" s="34">
        <v>6.8</v>
      </c>
      <c r="AI59" s="34">
        <v>6.5</v>
      </c>
      <c r="AJ59" s="34">
        <v>6.4</v>
      </c>
      <c r="AK59" s="34">
        <v>6.4</v>
      </c>
      <c r="AL59" s="34">
        <v>6.2</v>
      </c>
      <c r="AM59" s="34">
        <v>5.5</v>
      </c>
      <c r="AN59" s="34">
        <v>5.7</v>
      </c>
      <c r="AO59" s="34">
        <v>5.6</v>
      </c>
      <c r="AP59" s="34">
        <v>5.6</v>
      </c>
      <c r="AQ59" s="34">
        <v>6.4</v>
      </c>
      <c r="AR59" s="34">
        <v>6.4</v>
      </c>
      <c r="AS59" s="34">
        <v>6.4</v>
      </c>
      <c r="AT59" s="34">
        <v>6.1</v>
      </c>
      <c r="AU59" s="34">
        <v>4.9000000000000004</v>
      </c>
      <c r="AV59" s="34">
        <v>4.7</v>
      </c>
      <c r="AW59" s="34">
        <v>4.8</v>
      </c>
      <c r="AX59" s="34">
        <v>4.5999999999999996</v>
      </c>
      <c r="AY59" s="34">
        <v>4.9000000000000004</v>
      </c>
      <c r="AZ59" s="34">
        <v>4.5999999999999996</v>
      </c>
      <c r="BA59" s="34">
        <v>4.5</v>
      </c>
      <c r="BB59" s="34">
        <v>4.5</v>
      </c>
      <c r="BC59" s="34">
        <v>5.4</v>
      </c>
      <c r="BD59" s="34">
        <v>5.4</v>
      </c>
      <c r="BE59" s="34">
        <v>5.4</v>
      </c>
      <c r="BF59" s="34">
        <v>5.8</v>
      </c>
      <c r="BG59" s="34">
        <v>6.3</v>
      </c>
      <c r="BH59" s="34">
        <v>6.3</v>
      </c>
      <c r="BI59" s="34">
        <v>6.4</v>
      </c>
      <c r="BJ59" s="34">
        <v>6.5</v>
      </c>
      <c r="BK59" s="34">
        <v>6.4</v>
      </c>
      <c r="BL59" s="34">
        <v>6.1</v>
      </c>
      <c r="BM59" s="34">
        <v>5.9</v>
      </c>
      <c r="BN59" s="34">
        <v>6.5</v>
      </c>
      <c r="BO59" s="34">
        <v>6.4</v>
      </c>
      <c r="BP59" s="34">
        <v>6.4</v>
      </c>
      <c r="BQ59" s="34">
        <v>6.2</v>
      </c>
      <c r="BR59" s="34">
        <v>5.9</v>
      </c>
    </row>
    <row r="60" spans="1:70" s="35" customFormat="1">
      <c r="A60" s="60" t="s">
        <v>75</v>
      </c>
      <c r="B60" s="52">
        <v>48</v>
      </c>
      <c r="C60" s="34">
        <v>48.7</v>
      </c>
      <c r="D60" s="34">
        <v>48.6</v>
      </c>
      <c r="E60" s="34">
        <v>49.2</v>
      </c>
      <c r="F60" s="34">
        <v>48.9</v>
      </c>
      <c r="G60" s="34">
        <v>50.2</v>
      </c>
      <c r="H60" s="34">
        <v>49.6</v>
      </c>
      <c r="I60" s="34">
        <v>50.2</v>
      </c>
      <c r="J60" s="34">
        <v>50.3</v>
      </c>
      <c r="K60" s="34">
        <v>48.8</v>
      </c>
      <c r="L60" s="34">
        <v>49.1</v>
      </c>
      <c r="M60" s="34">
        <v>50.3</v>
      </c>
      <c r="N60" s="34">
        <v>50.8</v>
      </c>
      <c r="O60" s="34">
        <v>50.6</v>
      </c>
      <c r="P60" s="34">
        <v>51.1</v>
      </c>
      <c r="Q60" s="34">
        <v>51.9</v>
      </c>
      <c r="R60" s="34">
        <v>51.4</v>
      </c>
      <c r="S60" s="34">
        <v>51.1</v>
      </c>
      <c r="T60" s="34">
        <v>51.3</v>
      </c>
      <c r="U60" s="34">
        <v>51.8</v>
      </c>
      <c r="V60" s="34">
        <v>51.4</v>
      </c>
      <c r="W60" s="34">
        <v>51.8</v>
      </c>
      <c r="X60" s="34">
        <v>51.6</v>
      </c>
      <c r="Y60" s="34">
        <v>52.4</v>
      </c>
      <c r="Z60" s="34">
        <v>52.1</v>
      </c>
      <c r="AA60" s="34">
        <v>49.5</v>
      </c>
      <c r="AB60" s="34">
        <v>49.4</v>
      </c>
      <c r="AC60" s="34">
        <v>50.7</v>
      </c>
      <c r="AD60" s="34">
        <v>51.5</v>
      </c>
      <c r="AE60" s="34">
        <v>51.7</v>
      </c>
      <c r="AF60" s="34">
        <v>51.9</v>
      </c>
      <c r="AG60" s="34">
        <v>52.2</v>
      </c>
      <c r="AH60" s="34">
        <v>52.2</v>
      </c>
      <c r="AI60" s="34">
        <v>51.9</v>
      </c>
      <c r="AJ60" s="34">
        <v>52.2</v>
      </c>
      <c r="AK60" s="34">
        <v>52.7</v>
      </c>
      <c r="AL60" s="34">
        <v>53.3</v>
      </c>
      <c r="AM60" s="34">
        <v>54.1</v>
      </c>
      <c r="AN60" s="34">
        <v>54.4</v>
      </c>
      <c r="AO60" s="34">
        <v>54.8</v>
      </c>
      <c r="AP60" s="34">
        <v>54.9</v>
      </c>
      <c r="AQ60" s="34">
        <v>53.3</v>
      </c>
      <c r="AR60" s="34">
        <v>53.7</v>
      </c>
      <c r="AS60" s="34">
        <v>54</v>
      </c>
      <c r="AT60" s="34">
        <v>54.9</v>
      </c>
      <c r="AU60" s="34">
        <v>57.6</v>
      </c>
      <c r="AV60" s="34">
        <v>58.6</v>
      </c>
      <c r="AW60" s="34">
        <v>58.5</v>
      </c>
      <c r="AX60" s="34">
        <v>58.5</v>
      </c>
      <c r="AY60" s="34">
        <v>56.9</v>
      </c>
      <c r="AZ60" s="34">
        <v>57.8</v>
      </c>
      <c r="BA60" s="34">
        <v>58.3</v>
      </c>
      <c r="BB60" s="34">
        <v>58.5</v>
      </c>
      <c r="BC60" s="34">
        <v>57</v>
      </c>
      <c r="BD60" s="34">
        <v>57.4</v>
      </c>
      <c r="BE60" s="34">
        <v>57.8</v>
      </c>
      <c r="BF60" s="34">
        <v>58.1</v>
      </c>
      <c r="BG60" s="34">
        <v>58.1</v>
      </c>
      <c r="BH60" s="34">
        <v>58.4</v>
      </c>
      <c r="BI60" s="34">
        <v>58.6</v>
      </c>
      <c r="BJ60" s="34">
        <v>58.6</v>
      </c>
      <c r="BK60" s="34">
        <v>56.6</v>
      </c>
      <c r="BL60" s="34">
        <v>57.4</v>
      </c>
      <c r="BM60" s="34">
        <v>58.1</v>
      </c>
      <c r="BN60" s="34">
        <v>58.2</v>
      </c>
      <c r="BO60" s="34">
        <v>57.2</v>
      </c>
      <c r="BP60" s="34">
        <v>57.8</v>
      </c>
      <c r="BQ60" s="34">
        <v>58.8</v>
      </c>
      <c r="BR60" s="34">
        <v>59.2</v>
      </c>
    </row>
    <row r="61" spans="1:70" s="35" customFormat="1">
      <c r="A61" s="31" t="s">
        <v>227</v>
      </c>
      <c r="B61" s="51">
        <v>1.3</v>
      </c>
      <c r="C61" s="33">
        <v>1.5</v>
      </c>
      <c r="D61" s="33">
        <v>1.5</v>
      </c>
      <c r="E61" s="33">
        <v>1.6</v>
      </c>
      <c r="F61" s="33">
        <v>1.7</v>
      </c>
      <c r="G61" s="33">
        <v>1.7</v>
      </c>
      <c r="H61" s="33">
        <v>1.7</v>
      </c>
      <c r="I61" s="33">
        <v>1.8</v>
      </c>
      <c r="J61" s="33">
        <v>1.7</v>
      </c>
      <c r="K61" s="33">
        <v>1.4</v>
      </c>
      <c r="L61" s="33">
        <v>1.4</v>
      </c>
      <c r="M61" s="33">
        <v>1.4</v>
      </c>
      <c r="N61" s="33">
        <v>1.4</v>
      </c>
      <c r="O61" s="33">
        <v>1.9</v>
      </c>
      <c r="P61" s="33">
        <v>1.9</v>
      </c>
      <c r="Q61" s="33">
        <v>1.9</v>
      </c>
      <c r="R61" s="33">
        <v>1.8</v>
      </c>
      <c r="S61" s="33">
        <v>1.8</v>
      </c>
      <c r="T61" s="33">
        <v>1.8</v>
      </c>
      <c r="U61" s="33">
        <v>1.9</v>
      </c>
      <c r="V61" s="33">
        <v>2</v>
      </c>
      <c r="W61" s="33">
        <v>2.1</v>
      </c>
      <c r="X61" s="33">
        <v>2.2000000000000002</v>
      </c>
      <c r="Y61" s="33">
        <v>2.2000000000000002</v>
      </c>
      <c r="Z61" s="33">
        <v>2.2000000000000002</v>
      </c>
      <c r="AA61" s="33">
        <v>2.4</v>
      </c>
      <c r="AB61" s="33">
        <v>2.5</v>
      </c>
      <c r="AC61" s="33">
        <v>2.7</v>
      </c>
      <c r="AD61" s="33">
        <v>2.6</v>
      </c>
      <c r="AE61" s="33">
        <v>2.4</v>
      </c>
      <c r="AF61" s="33">
        <v>2.4</v>
      </c>
      <c r="AG61" s="33">
        <v>2.5</v>
      </c>
      <c r="AH61" s="33">
        <v>2.4</v>
      </c>
      <c r="AI61" s="33">
        <v>2</v>
      </c>
      <c r="AJ61" s="33">
        <v>2.1</v>
      </c>
      <c r="AK61" s="33">
        <v>2.1</v>
      </c>
      <c r="AL61" s="33">
        <v>2.2000000000000002</v>
      </c>
      <c r="AM61" s="33">
        <v>2.4</v>
      </c>
      <c r="AN61" s="33">
        <v>2.5</v>
      </c>
      <c r="AO61" s="33">
        <v>2.5</v>
      </c>
      <c r="AP61" s="33">
        <v>2.5</v>
      </c>
      <c r="AQ61" s="33">
        <v>2.2999999999999998</v>
      </c>
      <c r="AR61" s="33">
        <v>2.2999999999999998</v>
      </c>
      <c r="AS61" s="33">
        <v>2.2999999999999998</v>
      </c>
      <c r="AT61" s="33">
        <v>2.4</v>
      </c>
      <c r="AU61" s="33">
        <v>2.9</v>
      </c>
      <c r="AV61" s="33">
        <v>3</v>
      </c>
      <c r="AW61" s="33">
        <v>2.9</v>
      </c>
      <c r="AX61" s="33">
        <v>2.8</v>
      </c>
      <c r="AY61" s="33">
        <v>2.2000000000000002</v>
      </c>
      <c r="AZ61" s="33">
        <v>2.5</v>
      </c>
      <c r="BA61" s="33">
        <v>2.4</v>
      </c>
      <c r="BB61" s="33">
        <v>2.5</v>
      </c>
      <c r="BC61" s="33">
        <v>2.4</v>
      </c>
      <c r="BD61" s="33">
        <v>2.4</v>
      </c>
      <c r="BE61" s="33">
        <v>2.4</v>
      </c>
      <c r="BF61" s="33">
        <v>2.2999999999999998</v>
      </c>
      <c r="BG61" s="33">
        <v>2.2000000000000002</v>
      </c>
      <c r="BH61" s="33">
        <v>2.2999999999999998</v>
      </c>
      <c r="BI61" s="33">
        <v>2.4</v>
      </c>
      <c r="BJ61" s="33">
        <v>2.4</v>
      </c>
      <c r="BK61" s="33">
        <v>2.2000000000000002</v>
      </c>
      <c r="BL61" s="33">
        <v>2.2000000000000002</v>
      </c>
      <c r="BM61" s="33">
        <v>2.2999999999999998</v>
      </c>
      <c r="BN61" s="33">
        <v>2.2000000000000002</v>
      </c>
      <c r="BO61" s="33">
        <v>2</v>
      </c>
      <c r="BP61" s="33">
        <v>2.1</v>
      </c>
      <c r="BQ61" s="33">
        <v>2.2000000000000002</v>
      </c>
      <c r="BR61" s="33">
        <v>2.2000000000000002</v>
      </c>
    </row>
    <row r="62" spans="1:70" s="35" customFormat="1">
      <c r="A62" s="31" t="s">
        <v>74</v>
      </c>
      <c r="B62" s="51">
        <v>10.3</v>
      </c>
      <c r="C62" s="33">
        <v>10.1</v>
      </c>
      <c r="D62" s="33">
        <v>10.199999999999999</v>
      </c>
      <c r="E62" s="33">
        <v>9.9</v>
      </c>
      <c r="F62" s="33">
        <v>9.8000000000000007</v>
      </c>
      <c r="G62" s="33">
        <v>9.4</v>
      </c>
      <c r="H62" s="33">
        <v>9.1999999999999993</v>
      </c>
      <c r="I62" s="33">
        <v>9</v>
      </c>
      <c r="J62" s="33">
        <v>9.8000000000000007</v>
      </c>
      <c r="K62" s="33">
        <v>8.5</v>
      </c>
      <c r="L62" s="33">
        <v>8.8000000000000007</v>
      </c>
      <c r="M62" s="33">
        <v>8.6</v>
      </c>
      <c r="N62" s="33">
        <v>9.6999999999999993</v>
      </c>
      <c r="O62" s="33">
        <v>9.3000000000000007</v>
      </c>
      <c r="P62" s="33">
        <v>9.4</v>
      </c>
      <c r="Q62" s="33">
        <v>9.1</v>
      </c>
      <c r="R62" s="33">
        <v>9.4</v>
      </c>
      <c r="S62" s="33">
        <v>10.8</v>
      </c>
      <c r="T62" s="33">
        <v>10.8</v>
      </c>
      <c r="U62" s="33">
        <v>9.9</v>
      </c>
      <c r="V62" s="33">
        <v>9.3000000000000007</v>
      </c>
      <c r="W62" s="33">
        <v>10.5</v>
      </c>
      <c r="X62" s="33">
        <v>10.1</v>
      </c>
      <c r="Y62" s="33">
        <v>9.5</v>
      </c>
      <c r="Z62" s="33">
        <v>9.3000000000000007</v>
      </c>
      <c r="AA62" s="33">
        <v>9</v>
      </c>
      <c r="AB62" s="33">
        <v>9</v>
      </c>
      <c r="AC62" s="33">
        <v>8.8000000000000007</v>
      </c>
      <c r="AD62" s="33">
        <v>9.3000000000000007</v>
      </c>
      <c r="AE62" s="33">
        <v>9.5</v>
      </c>
      <c r="AF62" s="33">
        <v>9.4</v>
      </c>
      <c r="AG62" s="33">
        <v>8.9</v>
      </c>
      <c r="AH62" s="33">
        <v>9</v>
      </c>
      <c r="AI62" s="33">
        <v>8.3000000000000007</v>
      </c>
      <c r="AJ62" s="33">
        <v>8.1999999999999993</v>
      </c>
      <c r="AK62" s="33">
        <v>8</v>
      </c>
      <c r="AL62" s="33">
        <v>7.9</v>
      </c>
      <c r="AM62" s="33">
        <v>7.6</v>
      </c>
      <c r="AN62" s="33">
        <v>7.7</v>
      </c>
      <c r="AO62" s="33">
        <v>7.8</v>
      </c>
      <c r="AP62" s="33">
        <v>7.9</v>
      </c>
      <c r="AQ62" s="33">
        <v>8</v>
      </c>
      <c r="AR62" s="33">
        <v>8.3000000000000007</v>
      </c>
      <c r="AS62" s="33">
        <v>8.3000000000000007</v>
      </c>
      <c r="AT62" s="33">
        <v>8.3000000000000007</v>
      </c>
      <c r="AU62" s="33">
        <v>7.6</v>
      </c>
      <c r="AV62" s="33">
        <v>7.7</v>
      </c>
      <c r="AW62" s="33">
        <v>7.8</v>
      </c>
      <c r="AX62" s="33">
        <v>7.7</v>
      </c>
      <c r="AY62" s="33">
        <v>7.7</v>
      </c>
      <c r="AZ62" s="33">
        <v>7.8</v>
      </c>
      <c r="BA62" s="33">
        <v>7.7</v>
      </c>
      <c r="BB62" s="33">
        <v>7.8</v>
      </c>
      <c r="BC62" s="33">
        <v>8.4</v>
      </c>
      <c r="BD62" s="33">
        <v>8.6</v>
      </c>
      <c r="BE62" s="33">
        <v>8.5</v>
      </c>
      <c r="BF62" s="33">
        <v>8.5</v>
      </c>
      <c r="BG62" s="33">
        <v>8.4</v>
      </c>
      <c r="BH62" s="33">
        <v>8.6999999999999993</v>
      </c>
      <c r="BI62" s="33">
        <v>8.8000000000000007</v>
      </c>
      <c r="BJ62" s="33">
        <v>8.8000000000000007</v>
      </c>
      <c r="BK62" s="33">
        <v>9.1</v>
      </c>
      <c r="BL62" s="33">
        <v>9.6</v>
      </c>
      <c r="BM62" s="33">
        <v>9.5</v>
      </c>
      <c r="BN62" s="33">
        <v>9.4</v>
      </c>
      <c r="BO62" s="33">
        <v>9.1</v>
      </c>
      <c r="BP62" s="33">
        <v>9.5</v>
      </c>
      <c r="BQ62" s="33">
        <v>9.4</v>
      </c>
      <c r="BR62" s="33">
        <v>9.4</v>
      </c>
    </row>
    <row r="63" spans="1:70" s="35" customFormat="1">
      <c r="A63" s="31" t="s">
        <v>189</v>
      </c>
      <c r="B63" s="51">
        <v>4.7</v>
      </c>
      <c r="C63" s="33">
        <v>4.8</v>
      </c>
      <c r="D63" s="33">
        <v>4.7</v>
      </c>
      <c r="E63" s="33">
        <v>5</v>
      </c>
      <c r="F63" s="33">
        <v>5</v>
      </c>
      <c r="G63" s="33">
        <v>6</v>
      </c>
      <c r="H63" s="33">
        <v>5.7</v>
      </c>
      <c r="I63" s="33">
        <v>5.9</v>
      </c>
      <c r="J63" s="33">
        <v>5.8</v>
      </c>
      <c r="K63" s="33">
        <v>6.2</v>
      </c>
      <c r="L63" s="33">
        <v>6.2</v>
      </c>
      <c r="M63" s="33">
        <v>6.8</v>
      </c>
      <c r="N63" s="33">
        <v>6.5</v>
      </c>
      <c r="O63" s="33">
        <v>7.3</v>
      </c>
      <c r="P63" s="33">
        <v>7.3</v>
      </c>
      <c r="Q63" s="33">
        <v>7.9</v>
      </c>
      <c r="R63" s="33">
        <v>7.3</v>
      </c>
      <c r="S63" s="33">
        <v>7.6</v>
      </c>
      <c r="T63" s="33">
        <v>7.2</v>
      </c>
      <c r="U63" s="33">
        <v>7.5</v>
      </c>
      <c r="V63" s="33">
        <v>7.4</v>
      </c>
      <c r="W63" s="33">
        <v>7.1</v>
      </c>
      <c r="X63" s="33">
        <v>6.8</v>
      </c>
      <c r="Y63" s="33">
        <v>7.3</v>
      </c>
      <c r="Z63" s="33">
        <v>7.6</v>
      </c>
      <c r="AA63" s="33">
        <v>7.1</v>
      </c>
      <c r="AB63" s="33">
        <v>6.7</v>
      </c>
      <c r="AC63" s="33">
        <v>7.4</v>
      </c>
      <c r="AD63" s="33">
        <v>7.8</v>
      </c>
      <c r="AE63" s="33">
        <v>7.3</v>
      </c>
      <c r="AF63" s="33">
        <v>7.6</v>
      </c>
      <c r="AG63" s="33">
        <v>8.1</v>
      </c>
      <c r="AH63" s="33">
        <v>8.4</v>
      </c>
      <c r="AI63" s="33">
        <v>8.1</v>
      </c>
      <c r="AJ63" s="33">
        <v>8.1999999999999993</v>
      </c>
      <c r="AK63" s="33">
        <v>8.1999999999999993</v>
      </c>
      <c r="AL63" s="33">
        <v>8.6</v>
      </c>
      <c r="AM63" s="33">
        <v>8.8000000000000007</v>
      </c>
      <c r="AN63" s="33">
        <v>8.6999999999999993</v>
      </c>
      <c r="AO63" s="33">
        <v>8.5</v>
      </c>
      <c r="AP63" s="33">
        <v>8.6999999999999993</v>
      </c>
      <c r="AQ63" s="33">
        <v>7.4</v>
      </c>
      <c r="AR63" s="33">
        <v>7.4</v>
      </c>
      <c r="AS63" s="33">
        <v>7.4</v>
      </c>
      <c r="AT63" s="33">
        <v>8.1999999999999993</v>
      </c>
      <c r="AU63" s="33">
        <v>10.9</v>
      </c>
      <c r="AV63" s="33">
        <v>11.2</v>
      </c>
      <c r="AW63" s="33">
        <v>11.6</v>
      </c>
      <c r="AX63" s="33">
        <v>12.4</v>
      </c>
      <c r="AY63" s="33">
        <v>13.3</v>
      </c>
      <c r="AZ63" s="33">
        <v>13.2</v>
      </c>
      <c r="BA63" s="33">
        <v>13.5</v>
      </c>
      <c r="BB63" s="33">
        <v>13.4</v>
      </c>
      <c r="BC63" s="33">
        <v>10.8</v>
      </c>
      <c r="BD63" s="33">
        <v>10.9</v>
      </c>
      <c r="BE63" s="33">
        <v>11.1</v>
      </c>
      <c r="BF63" s="33">
        <v>11.6</v>
      </c>
      <c r="BG63" s="33">
        <v>11.5</v>
      </c>
      <c r="BH63" s="33">
        <v>11.3</v>
      </c>
      <c r="BI63" s="33">
        <v>11.2</v>
      </c>
      <c r="BJ63" s="33">
        <v>11.6</v>
      </c>
      <c r="BK63" s="33">
        <v>10.8</v>
      </c>
      <c r="BL63" s="33">
        <v>10.5</v>
      </c>
      <c r="BM63" s="33">
        <v>10.3</v>
      </c>
      <c r="BN63" s="33">
        <v>10.7</v>
      </c>
      <c r="BO63" s="33">
        <v>9.9</v>
      </c>
      <c r="BP63" s="33">
        <v>9.6</v>
      </c>
      <c r="BQ63" s="33">
        <v>9.5</v>
      </c>
      <c r="BR63" s="33">
        <v>10.1</v>
      </c>
    </row>
    <row r="64" spans="1:70" s="35" customFormat="1">
      <c r="A64" s="31" t="s">
        <v>228</v>
      </c>
      <c r="B64" s="51">
        <v>5.5</v>
      </c>
      <c r="C64" s="33">
        <v>4.9000000000000004</v>
      </c>
      <c r="D64" s="33">
        <v>5.0999999999999996</v>
      </c>
      <c r="E64" s="33">
        <v>5.0999999999999996</v>
      </c>
      <c r="F64" s="33">
        <v>5.0999999999999996</v>
      </c>
      <c r="G64" s="33">
        <v>4.8</v>
      </c>
      <c r="H64" s="33">
        <v>4.8</v>
      </c>
      <c r="I64" s="33">
        <v>4.9000000000000004</v>
      </c>
      <c r="J64" s="33">
        <v>4.9000000000000004</v>
      </c>
      <c r="K64" s="33">
        <v>4.0999999999999996</v>
      </c>
      <c r="L64" s="33">
        <v>4.2</v>
      </c>
      <c r="M64" s="33">
        <v>4.3</v>
      </c>
      <c r="N64" s="33">
        <v>4.2</v>
      </c>
      <c r="O64" s="33">
        <v>3.9</v>
      </c>
      <c r="P64" s="33">
        <v>4</v>
      </c>
      <c r="Q64" s="33">
        <v>4</v>
      </c>
      <c r="R64" s="33">
        <v>4</v>
      </c>
      <c r="S64" s="33">
        <v>3.8</v>
      </c>
      <c r="T64" s="33">
        <v>3.9</v>
      </c>
      <c r="U64" s="33">
        <v>4</v>
      </c>
      <c r="V64" s="33">
        <v>4</v>
      </c>
      <c r="W64" s="33">
        <v>4.8</v>
      </c>
      <c r="X64" s="33">
        <v>4.7</v>
      </c>
      <c r="Y64" s="33">
        <v>4.8</v>
      </c>
      <c r="Z64" s="33">
        <v>4.7</v>
      </c>
      <c r="AA64" s="33">
        <v>3.9</v>
      </c>
      <c r="AB64" s="33">
        <v>3.8</v>
      </c>
      <c r="AC64" s="33">
        <v>3.8</v>
      </c>
      <c r="AD64" s="33">
        <v>3.8</v>
      </c>
      <c r="AE64" s="33">
        <v>3.6</v>
      </c>
      <c r="AF64" s="33">
        <v>3.7</v>
      </c>
      <c r="AG64" s="33">
        <v>3.9</v>
      </c>
      <c r="AH64" s="33">
        <v>4</v>
      </c>
      <c r="AI64" s="33">
        <v>5.3</v>
      </c>
      <c r="AJ64" s="33">
        <v>5.3</v>
      </c>
      <c r="AK64" s="33">
        <v>5.6</v>
      </c>
      <c r="AL64" s="33">
        <v>5.7</v>
      </c>
      <c r="AM64" s="33">
        <v>5.9</v>
      </c>
      <c r="AN64" s="33">
        <v>5.9</v>
      </c>
      <c r="AO64" s="33">
        <v>5.9</v>
      </c>
      <c r="AP64" s="33">
        <v>5.7</v>
      </c>
      <c r="AQ64" s="33">
        <v>4.9000000000000004</v>
      </c>
      <c r="AR64" s="33">
        <v>5.0999999999999996</v>
      </c>
      <c r="AS64" s="33">
        <v>5.2</v>
      </c>
      <c r="AT64" s="33">
        <v>5.2</v>
      </c>
      <c r="AU64" s="33">
        <v>5.7</v>
      </c>
      <c r="AV64" s="33">
        <v>5.8</v>
      </c>
      <c r="AW64" s="33">
        <v>6</v>
      </c>
      <c r="AX64" s="33">
        <v>6.1</v>
      </c>
      <c r="AY64" s="33">
        <v>7.2</v>
      </c>
      <c r="AZ64" s="33">
        <v>7.5</v>
      </c>
      <c r="BA64" s="33">
        <v>7.5</v>
      </c>
      <c r="BB64" s="33">
        <v>7.4</v>
      </c>
      <c r="BC64" s="33">
        <v>6.9</v>
      </c>
      <c r="BD64" s="33">
        <v>7.1</v>
      </c>
      <c r="BE64" s="33">
        <v>7.4</v>
      </c>
      <c r="BF64" s="33">
        <v>7.5</v>
      </c>
      <c r="BG64" s="33">
        <v>7.8</v>
      </c>
      <c r="BH64" s="33">
        <v>7.9</v>
      </c>
      <c r="BI64" s="33">
        <v>7.9</v>
      </c>
      <c r="BJ64" s="33">
        <v>7.6</v>
      </c>
      <c r="BK64" s="33">
        <v>7</v>
      </c>
      <c r="BL64" s="33">
        <v>7.4</v>
      </c>
      <c r="BM64" s="33">
        <v>7.6</v>
      </c>
      <c r="BN64" s="33">
        <v>7.7</v>
      </c>
      <c r="BO64" s="33">
        <v>7.9</v>
      </c>
      <c r="BP64" s="33">
        <v>8.8000000000000007</v>
      </c>
      <c r="BQ64" s="33">
        <v>9.1999999999999993</v>
      </c>
      <c r="BR64" s="33">
        <v>8.6</v>
      </c>
    </row>
    <row r="65" spans="1:70" s="35" customFormat="1">
      <c r="A65" s="31" t="s">
        <v>229</v>
      </c>
      <c r="B65" s="51">
        <v>2.2999999999999998</v>
      </c>
      <c r="C65" s="33">
        <v>2.4</v>
      </c>
      <c r="D65" s="33">
        <v>2.4</v>
      </c>
      <c r="E65" s="33">
        <v>2.4</v>
      </c>
      <c r="F65" s="33">
        <v>2.4</v>
      </c>
      <c r="G65" s="33">
        <v>2.5</v>
      </c>
      <c r="H65" s="33">
        <v>2.5</v>
      </c>
      <c r="I65" s="33">
        <v>2.6</v>
      </c>
      <c r="J65" s="33">
        <v>2.5</v>
      </c>
      <c r="K65" s="33">
        <v>2.7</v>
      </c>
      <c r="L65" s="33">
        <v>2.7</v>
      </c>
      <c r="M65" s="33">
        <v>2.7</v>
      </c>
      <c r="N65" s="33">
        <v>2.5</v>
      </c>
      <c r="O65" s="33">
        <v>2.2000000000000002</v>
      </c>
      <c r="P65" s="33">
        <v>2.2999999999999998</v>
      </c>
      <c r="Q65" s="33">
        <v>2.2999999999999998</v>
      </c>
      <c r="R65" s="33">
        <v>2.2999999999999998</v>
      </c>
      <c r="S65" s="33">
        <v>2</v>
      </c>
      <c r="T65" s="33">
        <v>2.2000000000000002</v>
      </c>
      <c r="U65" s="33">
        <v>2.2999999999999998</v>
      </c>
      <c r="V65" s="33">
        <v>2.4</v>
      </c>
      <c r="W65" s="33">
        <v>1.7</v>
      </c>
      <c r="X65" s="33">
        <v>1.7</v>
      </c>
      <c r="Y65" s="33">
        <v>1.8</v>
      </c>
      <c r="Z65" s="33">
        <v>1.8</v>
      </c>
      <c r="AA65" s="33">
        <v>1.9</v>
      </c>
      <c r="AB65" s="33">
        <v>2</v>
      </c>
      <c r="AC65" s="33">
        <v>2.1</v>
      </c>
      <c r="AD65" s="33">
        <v>2.1</v>
      </c>
      <c r="AE65" s="33">
        <v>3.1</v>
      </c>
      <c r="AF65" s="33">
        <v>2.8</v>
      </c>
      <c r="AG65" s="33">
        <v>2.7</v>
      </c>
      <c r="AH65" s="33">
        <v>2.7</v>
      </c>
      <c r="AI65" s="33">
        <v>1.8</v>
      </c>
      <c r="AJ65" s="33">
        <v>1.9</v>
      </c>
      <c r="AK65" s="33">
        <v>2.1</v>
      </c>
      <c r="AL65" s="33">
        <v>2.2000000000000002</v>
      </c>
      <c r="AM65" s="33">
        <v>1.7</v>
      </c>
      <c r="AN65" s="33">
        <v>1.8</v>
      </c>
      <c r="AO65" s="33">
        <v>1.8</v>
      </c>
      <c r="AP65" s="33">
        <v>1.8</v>
      </c>
      <c r="AQ65" s="33">
        <v>1.7</v>
      </c>
      <c r="AR65" s="33">
        <v>1.7</v>
      </c>
      <c r="AS65" s="33">
        <v>1.8</v>
      </c>
      <c r="AT65" s="33">
        <v>1.9</v>
      </c>
      <c r="AU65" s="33">
        <v>2.2999999999999998</v>
      </c>
      <c r="AV65" s="33">
        <v>2.4</v>
      </c>
      <c r="AW65" s="33">
        <v>2.4</v>
      </c>
      <c r="AX65" s="33">
        <v>2.2999999999999998</v>
      </c>
      <c r="AY65" s="33">
        <v>2.4</v>
      </c>
      <c r="AZ65" s="33">
        <v>2.4</v>
      </c>
      <c r="BA65" s="33">
        <v>2.4</v>
      </c>
      <c r="BB65" s="33">
        <v>2.5</v>
      </c>
      <c r="BC65" s="33">
        <v>2.2000000000000002</v>
      </c>
      <c r="BD65" s="33">
        <v>2.2999999999999998</v>
      </c>
      <c r="BE65" s="33">
        <v>2.2999999999999998</v>
      </c>
      <c r="BF65" s="33">
        <v>2.2999999999999998</v>
      </c>
      <c r="BG65" s="33">
        <v>2.5</v>
      </c>
      <c r="BH65" s="33">
        <v>2.5</v>
      </c>
      <c r="BI65" s="33">
        <v>2.6</v>
      </c>
      <c r="BJ65" s="33">
        <v>2.5</v>
      </c>
      <c r="BK65" s="33">
        <v>2.6</v>
      </c>
      <c r="BL65" s="33">
        <v>2.7</v>
      </c>
      <c r="BM65" s="33">
        <v>2.7</v>
      </c>
      <c r="BN65" s="33">
        <v>2.6</v>
      </c>
      <c r="BO65" s="33">
        <v>2.6</v>
      </c>
      <c r="BP65" s="33">
        <v>2.6</v>
      </c>
      <c r="BQ65" s="33">
        <v>2.7</v>
      </c>
      <c r="BR65" s="33">
        <v>2.7</v>
      </c>
    </row>
    <row r="66" spans="1:70" s="35" customFormat="1">
      <c r="A66" s="31" t="s">
        <v>230</v>
      </c>
      <c r="B66" s="51">
        <v>2.1</v>
      </c>
      <c r="C66" s="33">
        <v>1.9</v>
      </c>
      <c r="D66" s="33">
        <v>1.9</v>
      </c>
      <c r="E66" s="33">
        <v>2.1</v>
      </c>
      <c r="F66" s="33">
        <v>2.2000000000000002</v>
      </c>
      <c r="G66" s="33">
        <v>2.2000000000000002</v>
      </c>
      <c r="H66" s="33">
        <v>2.2999999999999998</v>
      </c>
      <c r="I66" s="33">
        <v>2.2999999999999998</v>
      </c>
      <c r="J66" s="33">
        <v>2.2999999999999998</v>
      </c>
      <c r="K66" s="33">
        <v>2.2999999999999998</v>
      </c>
      <c r="L66" s="33">
        <v>2.5</v>
      </c>
      <c r="M66" s="33">
        <v>2.5</v>
      </c>
      <c r="N66" s="33">
        <v>2.5</v>
      </c>
      <c r="O66" s="33">
        <v>2.7</v>
      </c>
      <c r="P66" s="33">
        <v>2.8</v>
      </c>
      <c r="Q66" s="33">
        <v>2.8</v>
      </c>
      <c r="R66" s="33">
        <v>2.8</v>
      </c>
      <c r="S66" s="33">
        <v>2.6</v>
      </c>
      <c r="T66" s="33">
        <v>2.7</v>
      </c>
      <c r="U66" s="33">
        <v>2.7</v>
      </c>
      <c r="V66" s="33">
        <v>2.7</v>
      </c>
      <c r="W66" s="33">
        <v>2.7</v>
      </c>
      <c r="X66" s="33">
        <v>2.8</v>
      </c>
      <c r="Y66" s="33">
        <v>2.9</v>
      </c>
      <c r="Z66" s="33">
        <v>2.9</v>
      </c>
      <c r="AA66" s="33">
        <v>2.9</v>
      </c>
      <c r="AB66" s="33">
        <v>2.9</v>
      </c>
      <c r="AC66" s="33">
        <v>3</v>
      </c>
      <c r="AD66" s="33">
        <v>3</v>
      </c>
      <c r="AE66" s="33">
        <v>3.2</v>
      </c>
      <c r="AF66" s="33">
        <v>3.3</v>
      </c>
      <c r="AG66" s="33">
        <v>3.4</v>
      </c>
      <c r="AH66" s="33">
        <v>3.5</v>
      </c>
      <c r="AI66" s="33">
        <v>3.5</v>
      </c>
      <c r="AJ66" s="33">
        <v>3.6</v>
      </c>
      <c r="AK66" s="33">
        <v>3.7</v>
      </c>
      <c r="AL66" s="33">
        <v>3.7</v>
      </c>
      <c r="AM66" s="33">
        <v>4</v>
      </c>
      <c r="AN66" s="33">
        <v>4</v>
      </c>
      <c r="AO66" s="33">
        <v>4.2</v>
      </c>
      <c r="AP66" s="33">
        <v>4.3</v>
      </c>
      <c r="AQ66" s="33">
        <v>4.4000000000000004</v>
      </c>
      <c r="AR66" s="33">
        <v>4.4000000000000004</v>
      </c>
      <c r="AS66" s="33">
        <v>4.5999999999999996</v>
      </c>
      <c r="AT66" s="33">
        <v>4.9000000000000004</v>
      </c>
      <c r="AU66" s="33">
        <v>4.8</v>
      </c>
      <c r="AV66" s="33">
        <v>4.5999999999999996</v>
      </c>
      <c r="AW66" s="33">
        <v>4.7</v>
      </c>
      <c r="AX66" s="33">
        <v>4.9000000000000004</v>
      </c>
      <c r="AY66" s="33">
        <v>4.8</v>
      </c>
      <c r="AZ66" s="33">
        <v>4.7</v>
      </c>
      <c r="BA66" s="33">
        <v>4.4000000000000004</v>
      </c>
      <c r="BB66" s="33">
        <v>4.2</v>
      </c>
      <c r="BC66" s="33">
        <v>3.6</v>
      </c>
      <c r="BD66" s="33">
        <v>3.9</v>
      </c>
      <c r="BE66" s="33">
        <v>3.9</v>
      </c>
      <c r="BF66" s="33">
        <v>3.9</v>
      </c>
      <c r="BG66" s="33">
        <v>3.8</v>
      </c>
      <c r="BH66" s="33">
        <v>3.8</v>
      </c>
      <c r="BI66" s="33">
        <v>4.2</v>
      </c>
      <c r="BJ66" s="33">
        <v>4.5</v>
      </c>
      <c r="BK66" s="33">
        <v>3.9</v>
      </c>
      <c r="BL66" s="33">
        <v>3.8</v>
      </c>
      <c r="BM66" s="33">
        <v>4.5</v>
      </c>
      <c r="BN66" s="33">
        <v>5.0999999999999996</v>
      </c>
      <c r="BO66" s="33">
        <v>5.4</v>
      </c>
      <c r="BP66" s="33">
        <v>5.6</v>
      </c>
      <c r="BQ66" s="33">
        <v>5.6</v>
      </c>
      <c r="BR66" s="33">
        <v>5.7</v>
      </c>
    </row>
    <row r="67" spans="1:70" s="35" customFormat="1">
      <c r="A67" s="31" t="s">
        <v>231</v>
      </c>
      <c r="B67" s="51">
        <v>9.6</v>
      </c>
      <c r="C67" s="33">
        <v>10.4</v>
      </c>
      <c r="D67" s="33">
        <v>10.5</v>
      </c>
      <c r="E67" s="33">
        <v>10.8</v>
      </c>
      <c r="F67" s="33">
        <v>10.6</v>
      </c>
      <c r="G67" s="33">
        <v>10.9</v>
      </c>
      <c r="H67" s="33">
        <v>11</v>
      </c>
      <c r="I67" s="33">
        <v>11.3</v>
      </c>
      <c r="J67" s="33">
        <v>11.1</v>
      </c>
      <c r="K67" s="33">
        <v>11.4</v>
      </c>
      <c r="L67" s="33">
        <v>11.5</v>
      </c>
      <c r="M67" s="33">
        <v>11.9</v>
      </c>
      <c r="N67" s="33">
        <v>11.8</v>
      </c>
      <c r="O67" s="33">
        <v>11.7</v>
      </c>
      <c r="P67" s="33">
        <v>11.8</v>
      </c>
      <c r="Q67" s="33">
        <v>12</v>
      </c>
      <c r="R67" s="33">
        <v>11.6</v>
      </c>
      <c r="S67" s="33">
        <v>11.1</v>
      </c>
      <c r="T67" s="33">
        <v>11.2</v>
      </c>
      <c r="U67" s="33">
        <v>11.5</v>
      </c>
      <c r="V67" s="33">
        <v>11.3</v>
      </c>
      <c r="W67" s="33">
        <v>10.4</v>
      </c>
      <c r="X67" s="33">
        <v>10.3</v>
      </c>
      <c r="Y67" s="33">
        <v>10.5</v>
      </c>
      <c r="Z67" s="33">
        <v>10.199999999999999</v>
      </c>
      <c r="AA67" s="33">
        <v>9.4</v>
      </c>
      <c r="AB67" s="33">
        <v>9.5</v>
      </c>
      <c r="AC67" s="33">
        <v>9.6999999999999993</v>
      </c>
      <c r="AD67" s="33">
        <v>9.6</v>
      </c>
      <c r="AE67" s="33">
        <v>9.8000000000000007</v>
      </c>
      <c r="AF67" s="33">
        <v>9.8000000000000007</v>
      </c>
      <c r="AG67" s="33">
        <v>9.9</v>
      </c>
      <c r="AH67" s="33">
        <v>9.6</v>
      </c>
      <c r="AI67" s="33">
        <v>9.4</v>
      </c>
      <c r="AJ67" s="33">
        <v>9.4</v>
      </c>
      <c r="AK67" s="33">
        <v>9.5</v>
      </c>
      <c r="AL67" s="33">
        <v>9.3000000000000007</v>
      </c>
      <c r="AM67" s="33">
        <v>9.6</v>
      </c>
      <c r="AN67" s="33">
        <v>9.6999999999999993</v>
      </c>
      <c r="AO67" s="33">
        <v>9.8000000000000007</v>
      </c>
      <c r="AP67" s="33">
        <v>9.6999999999999993</v>
      </c>
      <c r="AQ67" s="33">
        <v>9.9</v>
      </c>
      <c r="AR67" s="33">
        <v>9.9</v>
      </c>
      <c r="AS67" s="33">
        <v>10</v>
      </c>
      <c r="AT67" s="33">
        <v>9.9</v>
      </c>
      <c r="AU67" s="33">
        <v>9.6</v>
      </c>
      <c r="AV67" s="33">
        <v>9.4</v>
      </c>
      <c r="AW67" s="33">
        <v>9.1</v>
      </c>
      <c r="AX67" s="33">
        <v>8.8000000000000007</v>
      </c>
      <c r="AY67" s="33">
        <v>7.7</v>
      </c>
      <c r="AZ67" s="33">
        <v>7.9</v>
      </c>
      <c r="BA67" s="33">
        <v>8.1</v>
      </c>
      <c r="BB67" s="33">
        <v>8.4</v>
      </c>
      <c r="BC67" s="33">
        <v>9.3000000000000007</v>
      </c>
      <c r="BD67" s="33">
        <v>9.4</v>
      </c>
      <c r="BE67" s="33">
        <v>9.3000000000000007</v>
      </c>
      <c r="BF67" s="33">
        <v>9.1</v>
      </c>
      <c r="BG67" s="33">
        <v>9.1</v>
      </c>
      <c r="BH67" s="33">
        <v>9</v>
      </c>
      <c r="BI67" s="33">
        <v>9</v>
      </c>
      <c r="BJ67" s="33">
        <v>8.8000000000000007</v>
      </c>
      <c r="BK67" s="33">
        <v>8.6</v>
      </c>
      <c r="BL67" s="33">
        <v>8.6999999999999993</v>
      </c>
      <c r="BM67" s="33">
        <v>8.6</v>
      </c>
      <c r="BN67" s="33">
        <v>8.3000000000000007</v>
      </c>
      <c r="BO67" s="33">
        <v>8.1</v>
      </c>
      <c r="BP67" s="33">
        <v>8</v>
      </c>
      <c r="BQ67" s="33">
        <v>8</v>
      </c>
      <c r="BR67" s="33">
        <v>8</v>
      </c>
    </row>
    <row r="68" spans="1:70" s="35" customFormat="1">
      <c r="A68" s="31" t="s">
        <v>232</v>
      </c>
      <c r="B68" s="51">
        <v>1.8</v>
      </c>
      <c r="C68" s="33">
        <v>1.4</v>
      </c>
      <c r="D68" s="33">
        <v>1.4</v>
      </c>
      <c r="E68" s="33">
        <v>1.4</v>
      </c>
      <c r="F68" s="33">
        <v>1.7</v>
      </c>
      <c r="G68" s="33">
        <v>1.4</v>
      </c>
      <c r="H68" s="33">
        <v>1.4</v>
      </c>
      <c r="I68" s="33">
        <v>1.5</v>
      </c>
      <c r="J68" s="33">
        <v>1.8</v>
      </c>
      <c r="K68" s="33">
        <v>1.6</v>
      </c>
      <c r="L68" s="33">
        <v>1.6</v>
      </c>
      <c r="M68" s="33">
        <v>1.6</v>
      </c>
      <c r="N68" s="33">
        <v>1.8</v>
      </c>
      <c r="O68" s="33">
        <v>1.4</v>
      </c>
      <c r="P68" s="33">
        <v>1.6</v>
      </c>
      <c r="Q68" s="33">
        <v>1.7</v>
      </c>
      <c r="R68" s="33">
        <v>2</v>
      </c>
      <c r="S68" s="33">
        <v>1.6</v>
      </c>
      <c r="T68" s="33">
        <v>1.6</v>
      </c>
      <c r="U68" s="33">
        <v>1.7</v>
      </c>
      <c r="V68" s="33">
        <v>2</v>
      </c>
      <c r="W68" s="33">
        <v>2.1</v>
      </c>
      <c r="X68" s="33">
        <v>2.6</v>
      </c>
      <c r="Y68" s="33">
        <v>2.8</v>
      </c>
      <c r="Z68" s="33">
        <v>3.2</v>
      </c>
      <c r="AA68" s="33">
        <v>2.5</v>
      </c>
      <c r="AB68" s="33">
        <v>2.5</v>
      </c>
      <c r="AC68" s="33">
        <v>2.6</v>
      </c>
      <c r="AD68" s="33">
        <v>2.9</v>
      </c>
      <c r="AE68" s="33">
        <v>2.6</v>
      </c>
      <c r="AF68" s="33">
        <v>2.7</v>
      </c>
      <c r="AG68" s="33">
        <v>2.8</v>
      </c>
      <c r="AH68" s="33">
        <v>3.2</v>
      </c>
      <c r="AI68" s="33">
        <v>3.2</v>
      </c>
      <c r="AJ68" s="33">
        <v>3.3</v>
      </c>
      <c r="AK68" s="33">
        <v>3.3</v>
      </c>
      <c r="AL68" s="33">
        <v>3.7</v>
      </c>
      <c r="AM68" s="33">
        <v>3.5</v>
      </c>
      <c r="AN68" s="33">
        <v>3.6</v>
      </c>
      <c r="AO68" s="33">
        <v>3.6</v>
      </c>
      <c r="AP68" s="33">
        <v>4</v>
      </c>
      <c r="AQ68" s="33">
        <v>4.5</v>
      </c>
      <c r="AR68" s="33">
        <v>4.5</v>
      </c>
      <c r="AS68" s="33">
        <v>4.5</v>
      </c>
      <c r="AT68" s="33">
        <v>4.5</v>
      </c>
      <c r="AU68" s="33">
        <v>3.7</v>
      </c>
      <c r="AV68" s="33">
        <v>3.7</v>
      </c>
      <c r="AW68" s="33">
        <v>3.7</v>
      </c>
      <c r="AX68" s="33">
        <v>3.8</v>
      </c>
      <c r="AY68" s="33">
        <v>2.7</v>
      </c>
      <c r="AZ68" s="33">
        <v>2.7</v>
      </c>
      <c r="BA68" s="33">
        <v>2.6</v>
      </c>
      <c r="BB68" s="33">
        <v>2.8</v>
      </c>
      <c r="BC68" s="33">
        <v>3</v>
      </c>
      <c r="BD68" s="33">
        <v>2.9</v>
      </c>
      <c r="BE68" s="33">
        <v>3</v>
      </c>
      <c r="BF68" s="33">
        <v>3.3</v>
      </c>
      <c r="BG68" s="33">
        <v>3.2</v>
      </c>
      <c r="BH68" s="33">
        <v>3.3</v>
      </c>
      <c r="BI68" s="33">
        <v>3.2</v>
      </c>
      <c r="BJ68" s="33">
        <v>3.4</v>
      </c>
      <c r="BK68" s="33">
        <v>2.7</v>
      </c>
      <c r="BL68" s="33">
        <v>2.8</v>
      </c>
      <c r="BM68" s="33">
        <v>2.9</v>
      </c>
      <c r="BN68" s="33">
        <v>3</v>
      </c>
      <c r="BO68" s="33">
        <v>2.9</v>
      </c>
      <c r="BP68" s="33">
        <v>2.8</v>
      </c>
      <c r="BQ68" s="33">
        <v>3.1</v>
      </c>
      <c r="BR68" s="33">
        <v>3.3</v>
      </c>
    </row>
    <row r="69" spans="1:70" s="35" customFormat="1">
      <c r="A69" s="31" t="s">
        <v>233</v>
      </c>
      <c r="B69" s="52">
        <v>1.7</v>
      </c>
      <c r="C69" s="34">
        <v>2</v>
      </c>
      <c r="D69" s="34">
        <v>1.9</v>
      </c>
      <c r="E69" s="34">
        <v>2</v>
      </c>
      <c r="F69" s="34">
        <v>1.9</v>
      </c>
      <c r="G69" s="34">
        <v>2.2000000000000002</v>
      </c>
      <c r="H69" s="34">
        <v>2.1</v>
      </c>
      <c r="I69" s="34">
        <v>2.1</v>
      </c>
      <c r="J69" s="34">
        <v>2</v>
      </c>
      <c r="K69" s="34">
        <v>2.2000000000000002</v>
      </c>
      <c r="L69" s="34">
        <v>2.1</v>
      </c>
      <c r="M69" s="34">
        <v>2.2000000000000002</v>
      </c>
      <c r="N69" s="34">
        <v>2.2000000000000002</v>
      </c>
      <c r="O69" s="34">
        <v>2.2999999999999998</v>
      </c>
      <c r="P69" s="34">
        <v>2.2999999999999998</v>
      </c>
      <c r="Q69" s="34">
        <v>2.2999999999999998</v>
      </c>
      <c r="R69" s="34">
        <v>2.2000000000000002</v>
      </c>
      <c r="S69" s="34">
        <v>2.2999999999999998</v>
      </c>
      <c r="T69" s="34">
        <v>2.2999999999999998</v>
      </c>
      <c r="U69" s="34">
        <v>2.2999999999999998</v>
      </c>
      <c r="V69" s="34">
        <v>2.2999999999999998</v>
      </c>
      <c r="W69" s="34">
        <v>2.4</v>
      </c>
      <c r="X69" s="34">
        <v>2.4</v>
      </c>
      <c r="Y69" s="34">
        <v>2.5</v>
      </c>
      <c r="Z69" s="34">
        <v>2.4</v>
      </c>
      <c r="AA69" s="34">
        <v>2.8</v>
      </c>
      <c r="AB69" s="34">
        <v>2.7</v>
      </c>
      <c r="AC69" s="34">
        <v>2.8</v>
      </c>
      <c r="AD69" s="34">
        <v>2.8</v>
      </c>
      <c r="AE69" s="34">
        <v>3.1</v>
      </c>
      <c r="AF69" s="34">
        <v>3</v>
      </c>
      <c r="AG69" s="34">
        <v>3</v>
      </c>
      <c r="AH69" s="34">
        <v>2.9</v>
      </c>
      <c r="AI69" s="34">
        <v>2.8</v>
      </c>
      <c r="AJ69" s="34">
        <v>2.7</v>
      </c>
      <c r="AK69" s="34">
        <v>2.8</v>
      </c>
      <c r="AL69" s="34">
        <v>2.7</v>
      </c>
      <c r="AM69" s="34">
        <v>3.2</v>
      </c>
      <c r="AN69" s="34">
        <v>3.2</v>
      </c>
      <c r="AO69" s="34">
        <v>3.2</v>
      </c>
      <c r="AP69" s="34">
        <v>3.2</v>
      </c>
      <c r="AQ69" s="34">
        <v>3.2</v>
      </c>
      <c r="AR69" s="34">
        <v>3.1</v>
      </c>
      <c r="AS69" s="34">
        <v>3.2</v>
      </c>
      <c r="AT69" s="34">
        <v>3.3</v>
      </c>
      <c r="AU69" s="34">
        <v>3.2</v>
      </c>
      <c r="AV69" s="34">
        <v>3</v>
      </c>
      <c r="AW69" s="34">
        <v>2.9</v>
      </c>
      <c r="AX69" s="34">
        <v>2.9</v>
      </c>
      <c r="AY69" s="34">
        <v>2.4</v>
      </c>
      <c r="AZ69" s="34">
        <v>2.4</v>
      </c>
      <c r="BA69" s="34">
        <v>2.4</v>
      </c>
      <c r="BB69" s="34">
        <v>2.5</v>
      </c>
      <c r="BC69" s="34">
        <v>2.8</v>
      </c>
      <c r="BD69" s="34">
        <v>2.7</v>
      </c>
      <c r="BE69" s="34">
        <v>2.7</v>
      </c>
      <c r="BF69" s="34">
        <v>2.7</v>
      </c>
      <c r="BG69" s="34">
        <v>2.8</v>
      </c>
      <c r="BH69" s="34">
        <v>2.7</v>
      </c>
      <c r="BI69" s="34">
        <v>2.6</v>
      </c>
      <c r="BJ69" s="34">
        <v>2.6</v>
      </c>
      <c r="BK69" s="34">
        <v>3</v>
      </c>
      <c r="BL69" s="34">
        <v>3</v>
      </c>
      <c r="BM69" s="34">
        <v>3.1</v>
      </c>
      <c r="BN69" s="34">
        <v>3.1</v>
      </c>
      <c r="BO69" s="34">
        <v>3.2</v>
      </c>
      <c r="BP69" s="34">
        <v>3.1</v>
      </c>
      <c r="BQ69" s="34">
        <v>3.1</v>
      </c>
      <c r="BR69" s="34">
        <v>3.2</v>
      </c>
    </row>
    <row r="70" spans="1:70" s="35" customFormat="1">
      <c r="A70" s="31" t="s">
        <v>234</v>
      </c>
      <c r="B70" s="52">
        <v>2.1</v>
      </c>
      <c r="C70" s="34">
        <v>2.2000000000000002</v>
      </c>
      <c r="D70" s="34">
        <v>2.2000000000000002</v>
      </c>
      <c r="E70" s="34">
        <v>2.2000000000000002</v>
      </c>
      <c r="F70" s="34">
        <v>2.1</v>
      </c>
      <c r="G70" s="34">
        <v>2.2000000000000002</v>
      </c>
      <c r="H70" s="34">
        <v>2.2000000000000002</v>
      </c>
      <c r="I70" s="34">
        <v>2.2000000000000002</v>
      </c>
      <c r="J70" s="34">
        <v>2.2000000000000002</v>
      </c>
      <c r="K70" s="34">
        <v>2.2999999999999998</v>
      </c>
      <c r="L70" s="34">
        <v>2.2999999999999998</v>
      </c>
      <c r="M70" s="34">
        <v>2.2999999999999998</v>
      </c>
      <c r="N70" s="34">
        <v>2.2999999999999998</v>
      </c>
      <c r="O70" s="34">
        <v>2.4</v>
      </c>
      <c r="P70" s="34">
        <v>2.5</v>
      </c>
      <c r="Q70" s="34">
        <v>2.5</v>
      </c>
      <c r="R70" s="34">
        <v>2.5</v>
      </c>
      <c r="S70" s="34">
        <v>2.4</v>
      </c>
      <c r="T70" s="34">
        <v>2.4</v>
      </c>
      <c r="U70" s="34">
        <v>2.5</v>
      </c>
      <c r="V70" s="34">
        <v>2.5</v>
      </c>
      <c r="W70" s="34">
        <v>2.4</v>
      </c>
      <c r="X70" s="34">
        <v>2.5</v>
      </c>
      <c r="Y70" s="34">
        <v>2.5</v>
      </c>
      <c r="Z70" s="34">
        <v>2.5</v>
      </c>
      <c r="AA70" s="34">
        <v>2.4</v>
      </c>
      <c r="AB70" s="34">
        <v>2.5</v>
      </c>
      <c r="AC70" s="34">
        <v>2.5</v>
      </c>
      <c r="AD70" s="34">
        <v>2.5</v>
      </c>
      <c r="AE70" s="34">
        <v>2.5</v>
      </c>
      <c r="AF70" s="34">
        <v>2.5</v>
      </c>
      <c r="AG70" s="34">
        <v>2.5</v>
      </c>
      <c r="AH70" s="34">
        <v>2.5</v>
      </c>
      <c r="AI70" s="34">
        <v>2.8</v>
      </c>
      <c r="AJ70" s="34">
        <v>2.9</v>
      </c>
      <c r="AK70" s="34">
        <v>2.9</v>
      </c>
      <c r="AL70" s="34">
        <v>2.8</v>
      </c>
      <c r="AM70" s="34">
        <v>2.8</v>
      </c>
      <c r="AN70" s="34">
        <v>2.8</v>
      </c>
      <c r="AO70" s="34">
        <v>2.8</v>
      </c>
      <c r="AP70" s="34">
        <v>2.8</v>
      </c>
      <c r="AQ70" s="34">
        <v>2.5</v>
      </c>
      <c r="AR70" s="34">
        <v>2.5</v>
      </c>
      <c r="AS70" s="34">
        <v>2.5</v>
      </c>
      <c r="AT70" s="34">
        <v>2.5</v>
      </c>
      <c r="AU70" s="34">
        <v>2.5</v>
      </c>
      <c r="AV70" s="34">
        <v>2.5</v>
      </c>
      <c r="AW70" s="34">
        <v>2.4</v>
      </c>
      <c r="AX70" s="34">
        <v>2.2999999999999998</v>
      </c>
      <c r="AY70" s="34">
        <v>2.1</v>
      </c>
      <c r="AZ70" s="34">
        <v>2.1</v>
      </c>
      <c r="BA70" s="34">
        <v>2.1</v>
      </c>
      <c r="BB70" s="34">
        <v>2.1</v>
      </c>
      <c r="BC70" s="34">
        <v>2.2000000000000002</v>
      </c>
      <c r="BD70" s="34">
        <v>2.2000000000000002</v>
      </c>
      <c r="BE70" s="34">
        <v>2.2000000000000002</v>
      </c>
      <c r="BF70" s="34">
        <v>2.2000000000000002</v>
      </c>
      <c r="BG70" s="34">
        <v>2.1</v>
      </c>
      <c r="BH70" s="34">
        <v>2.1</v>
      </c>
      <c r="BI70" s="34">
        <v>2.1</v>
      </c>
      <c r="BJ70" s="34">
        <v>2</v>
      </c>
      <c r="BK70" s="34">
        <v>1.9</v>
      </c>
      <c r="BL70" s="34">
        <v>2</v>
      </c>
      <c r="BM70" s="34">
        <v>2</v>
      </c>
      <c r="BN70" s="34">
        <v>2</v>
      </c>
      <c r="BO70" s="34">
        <v>1.9</v>
      </c>
      <c r="BP70" s="34">
        <v>1.9</v>
      </c>
      <c r="BQ70" s="34">
        <v>1.9</v>
      </c>
      <c r="BR70" s="34">
        <v>1.9</v>
      </c>
    </row>
    <row r="71" spans="1:70" s="35" customFormat="1">
      <c r="A71" s="31" t="s">
        <v>235</v>
      </c>
      <c r="B71" s="52">
        <v>7.1</v>
      </c>
      <c r="C71" s="34">
        <v>7.5</v>
      </c>
      <c r="D71" s="34">
        <v>7.3</v>
      </c>
      <c r="E71" s="34">
        <v>7.4</v>
      </c>
      <c r="F71" s="34">
        <v>7.2</v>
      </c>
      <c r="G71" s="34">
        <v>7.5</v>
      </c>
      <c r="H71" s="34">
        <v>7.4</v>
      </c>
      <c r="I71" s="34">
        <v>7.3</v>
      </c>
      <c r="J71" s="34">
        <v>6.9</v>
      </c>
      <c r="K71" s="34">
        <v>7</v>
      </c>
      <c r="L71" s="34">
        <v>7</v>
      </c>
      <c r="M71" s="34">
        <v>7.1</v>
      </c>
      <c r="N71" s="34">
        <v>6.9</v>
      </c>
      <c r="O71" s="34">
        <v>6.6</v>
      </c>
      <c r="P71" s="34">
        <v>6.6</v>
      </c>
      <c r="Q71" s="34">
        <v>6.8</v>
      </c>
      <c r="R71" s="34">
        <v>6.6</v>
      </c>
      <c r="S71" s="34">
        <v>6.6</v>
      </c>
      <c r="T71" s="34">
        <v>6.7</v>
      </c>
      <c r="U71" s="34">
        <v>7</v>
      </c>
      <c r="V71" s="34">
        <v>7</v>
      </c>
      <c r="W71" s="34">
        <v>7.6</v>
      </c>
      <c r="X71" s="34">
        <v>7.6</v>
      </c>
      <c r="Y71" s="34">
        <v>7.8</v>
      </c>
      <c r="Z71" s="34">
        <v>7.6</v>
      </c>
      <c r="AA71" s="34">
        <v>7.9</v>
      </c>
      <c r="AB71" s="34">
        <v>7.9</v>
      </c>
      <c r="AC71" s="34">
        <v>7.9</v>
      </c>
      <c r="AD71" s="34">
        <v>7.8</v>
      </c>
      <c r="AE71" s="34">
        <v>7.6</v>
      </c>
      <c r="AF71" s="34">
        <v>7.5</v>
      </c>
      <c r="AG71" s="34">
        <v>7.5</v>
      </c>
      <c r="AH71" s="34">
        <v>7.2</v>
      </c>
      <c r="AI71" s="34">
        <v>7.9</v>
      </c>
      <c r="AJ71" s="34">
        <v>7.9</v>
      </c>
      <c r="AK71" s="34">
        <v>8</v>
      </c>
      <c r="AL71" s="34">
        <v>7.9</v>
      </c>
      <c r="AM71" s="34">
        <v>8.1999999999999993</v>
      </c>
      <c r="AN71" s="34">
        <v>8.3000000000000007</v>
      </c>
      <c r="AO71" s="34">
        <v>8.3000000000000007</v>
      </c>
      <c r="AP71" s="34">
        <v>8.1</v>
      </c>
      <c r="AQ71" s="34">
        <v>8.4</v>
      </c>
      <c r="AR71" s="34">
        <v>8.3000000000000007</v>
      </c>
      <c r="AS71" s="34">
        <v>8.3000000000000007</v>
      </c>
      <c r="AT71" s="34">
        <v>8.1</v>
      </c>
      <c r="AU71" s="34">
        <v>8</v>
      </c>
      <c r="AV71" s="34">
        <v>7.9</v>
      </c>
      <c r="AW71" s="34">
        <v>7.7</v>
      </c>
      <c r="AX71" s="34">
        <v>7.5</v>
      </c>
      <c r="AY71" s="34">
        <v>7.5</v>
      </c>
      <c r="AZ71" s="34">
        <v>7.5</v>
      </c>
      <c r="BA71" s="34">
        <v>7.4</v>
      </c>
      <c r="BB71" s="34">
        <v>7.3</v>
      </c>
      <c r="BC71" s="34">
        <v>8.1999999999999993</v>
      </c>
      <c r="BD71" s="34">
        <v>8</v>
      </c>
      <c r="BE71" s="34">
        <v>7.9</v>
      </c>
      <c r="BF71" s="34">
        <v>7.6</v>
      </c>
      <c r="BG71" s="34">
        <v>7.6</v>
      </c>
      <c r="BH71" s="34">
        <v>7.4</v>
      </c>
      <c r="BI71" s="34">
        <v>7.4</v>
      </c>
      <c r="BJ71" s="34">
        <v>7.2</v>
      </c>
      <c r="BK71" s="34">
        <v>7.5</v>
      </c>
      <c r="BL71" s="34">
        <v>7.5</v>
      </c>
      <c r="BM71" s="34">
        <v>7.4</v>
      </c>
      <c r="BN71" s="34">
        <v>6.9</v>
      </c>
      <c r="BO71" s="34">
        <v>6.9</v>
      </c>
      <c r="BP71" s="34">
        <v>6.7</v>
      </c>
      <c r="BQ71" s="34">
        <v>7</v>
      </c>
      <c r="BR71" s="34">
        <v>7.1</v>
      </c>
    </row>
    <row r="72" spans="1:70" s="35" customFormat="1">
      <c r="A72" s="31" t="s">
        <v>236</v>
      </c>
      <c r="B72" s="52">
        <v>-0.4</v>
      </c>
      <c r="C72" s="34">
        <v>-0.5</v>
      </c>
      <c r="D72" s="34">
        <v>-0.5</v>
      </c>
      <c r="E72" s="34">
        <v>-0.7</v>
      </c>
      <c r="F72" s="34">
        <v>-0.8</v>
      </c>
      <c r="G72" s="34">
        <v>-0.5</v>
      </c>
      <c r="H72" s="34">
        <v>-0.6</v>
      </c>
      <c r="I72" s="34">
        <v>-0.7</v>
      </c>
      <c r="J72" s="34">
        <v>-0.8</v>
      </c>
      <c r="K72" s="34">
        <v>-0.9</v>
      </c>
      <c r="L72" s="34">
        <v>-1.2</v>
      </c>
      <c r="M72" s="34">
        <v>-1.2</v>
      </c>
      <c r="N72" s="34">
        <v>-1.2</v>
      </c>
      <c r="O72" s="34">
        <v>-1.2</v>
      </c>
      <c r="P72" s="34">
        <v>-1.4</v>
      </c>
      <c r="Q72" s="34">
        <v>-1.4</v>
      </c>
      <c r="R72" s="34">
        <v>-1.3</v>
      </c>
      <c r="S72" s="34">
        <v>-1.3</v>
      </c>
      <c r="T72" s="34">
        <v>-1.5</v>
      </c>
      <c r="U72" s="34">
        <v>-1.5</v>
      </c>
      <c r="V72" s="34">
        <v>-1.4</v>
      </c>
      <c r="W72" s="34">
        <v>-2</v>
      </c>
      <c r="X72" s="34">
        <v>-2.1</v>
      </c>
      <c r="Y72" s="34">
        <v>-2.2000000000000002</v>
      </c>
      <c r="Z72" s="34">
        <v>-2.2999999999999998</v>
      </c>
      <c r="AA72" s="34">
        <v>-2.7</v>
      </c>
      <c r="AB72" s="34">
        <v>-2.7</v>
      </c>
      <c r="AC72" s="34">
        <v>-2.7</v>
      </c>
      <c r="AD72" s="34">
        <v>-2.7</v>
      </c>
      <c r="AE72" s="34">
        <v>-2.9</v>
      </c>
      <c r="AF72" s="34">
        <v>-2.9</v>
      </c>
      <c r="AG72" s="34">
        <v>-3</v>
      </c>
      <c r="AH72" s="34">
        <v>-3.1</v>
      </c>
      <c r="AI72" s="34">
        <v>-3.3</v>
      </c>
      <c r="AJ72" s="34">
        <v>-3.3</v>
      </c>
      <c r="AK72" s="34">
        <v>-3.4</v>
      </c>
      <c r="AL72" s="34">
        <v>-3.4</v>
      </c>
      <c r="AM72" s="34">
        <v>-3.6</v>
      </c>
      <c r="AN72" s="34">
        <v>-3.6</v>
      </c>
      <c r="AO72" s="34">
        <v>-3.7</v>
      </c>
      <c r="AP72" s="34">
        <v>-3.8</v>
      </c>
      <c r="AQ72" s="34">
        <v>-3.8</v>
      </c>
      <c r="AR72" s="34">
        <v>-3.8</v>
      </c>
      <c r="AS72" s="34">
        <v>-4.0999999999999996</v>
      </c>
      <c r="AT72" s="34">
        <v>-4.0999999999999996</v>
      </c>
      <c r="AU72" s="34">
        <v>-3.5</v>
      </c>
      <c r="AV72" s="34">
        <v>-2.6</v>
      </c>
      <c r="AW72" s="34">
        <v>-2.8</v>
      </c>
      <c r="AX72" s="34">
        <v>-3</v>
      </c>
      <c r="AY72" s="34">
        <v>-2.9</v>
      </c>
      <c r="AZ72" s="34">
        <v>-2.6</v>
      </c>
      <c r="BA72" s="34">
        <v>-2.2999999999999998</v>
      </c>
      <c r="BB72" s="34">
        <v>-2.2999999999999998</v>
      </c>
      <c r="BC72" s="34">
        <v>-2.7</v>
      </c>
      <c r="BD72" s="34">
        <v>-3</v>
      </c>
      <c r="BE72" s="34">
        <v>-3</v>
      </c>
      <c r="BF72" s="34">
        <v>-2.9</v>
      </c>
      <c r="BG72" s="34">
        <v>-2.9</v>
      </c>
      <c r="BH72" s="34">
        <v>-2.6</v>
      </c>
      <c r="BI72" s="34">
        <v>-2.8</v>
      </c>
      <c r="BJ72" s="34">
        <v>-2.9</v>
      </c>
      <c r="BK72" s="34">
        <v>-2.7</v>
      </c>
      <c r="BL72" s="34">
        <v>-2.8</v>
      </c>
      <c r="BM72" s="34">
        <v>-2.7</v>
      </c>
      <c r="BN72" s="34">
        <v>-2.8</v>
      </c>
      <c r="BO72" s="34">
        <v>-2.7</v>
      </c>
      <c r="BP72" s="34">
        <v>-2.8</v>
      </c>
      <c r="BQ72" s="34">
        <v>-2.9</v>
      </c>
      <c r="BR72" s="34">
        <v>-2.9</v>
      </c>
    </row>
    <row r="73" spans="1:70" s="35" customFormat="1">
      <c r="A73" s="62" t="s">
        <v>237</v>
      </c>
      <c r="B73" s="52">
        <v>92.9</v>
      </c>
      <c r="C73" s="34">
        <v>92.6</v>
      </c>
      <c r="D73" s="34">
        <v>92.2</v>
      </c>
      <c r="E73" s="34">
        <v>91.7</v>
      </c>
      <c r="F73" s="34">
        <v>91.6</v>
      </c>
      <c r="G73" s="34">
        <v>91.9</v>
      </c>
      <c r="H73" s="34">
        <v>91.7</v>
      </c>
      <c r="I73" s="34">
        <v>91.4</v>
      </c>
      <c r="J73" s="34">
        <v>91.6</v>
      </c>
      <c r="K73" s="34">
        <v>91.9</v>
      </c>
      <c r="L73" s="34">
        <v>91.9</v>
      </c>
      <c r="M73" s="34">
        <v>91.7</v>
      </c>
      <c r="N73" s="34">
        <v>91.8</v>
      </c>
      <c r="O73" s="34">
        <v>91.2</v>
      </c>
      <c r="P73" s="34">
        <v>91.6</v>
      </c>
      <c r="Q73" s="34">
        <v>91.4</v>
      </c>
      <c r="R73" s="34">
        <v>91.5</v>
      </c>
      <c r="S73" s="34">
        <v>92.2</v>
      </c>
      <c r="T73" s="34">
        <v>92.5</v>
      </c>
      <c r="U73" s="34">
        <v>92.4</v>
      </c>
      <c r="V73" s="34">
        <v>92.3</v>
      </c>
      <c r="W73" s="34">
        <v>92.3</v>
      </c>
      <c r="X73" s="34">
        <v>91.8</v>
      </c>
      <c r="Y73" s="34">
        <v>91.5</v>
      </c>
      <c r="Z73" s="34">
        <v>91.5</v>
      </c>
      <c r="AA73" s="34">
        <v>90.7</v>
      </c>
      <c r="AB73" s="34">
        <v>90.7</v>
      </c>
      <c r="AC73" s="34">
        <v>90.5</v>
      </c>
      <c r="AD73" s="34">
        <v>90.7</v>
      </c>
      <c r="AE73" s="34">
        <v>90.9</v>
      </c>
      <c r="AF73" s="34">
        <v>90.9</v>
      </c>
      <c r="AG73" s="34">
        <v>91.1</v>
      </c>
      <c r="AH73" s="34">
        <v>91</v>
      </c>
      <c r="AI73" s="34">
        <v>90.4</v>
      </c>
      <c r="AJ73" s="34">
        <v>90.2</v>
      </c>
      <c r="AK73" s="34">
        <v>89.9</v>
      </c>
      <c r="AL73" s="34">
        <v>89.9</v>
      </c>
      <c r="AM73" s="34">
        <v>89.9</v>
      </c>
      <c r="AN73" s="34">
        <v>90</v>
      </c>
      <c r="AO73" s="34">
        <v>89.9</v>
      </c>
      <c r="AP73" s="34">
        <v>89.8</v>
      </c>
      <c r="AQ73" s="34">
        <v>90.2</v>
      </c>
      <c r="AR73" s="34">
        <v>90.4</v>
      </c>
      <c r="AS73" s="34">
        <v>90.5</v>
      </c>
      <c r="AT73" s="34">
        <v>90.8</v>
      </c>
      <c r="AU73" s="34">
        <v>93.2</v>
      </c>
      <c r="AV73" s="34">
        <v>93.1</v>
      </c>
      <c r="AW73" s="34">
        <v>93.2</v>
      </c>
      <c r="AX73" s="34">
        <v>93.1</v>
      </c>
      <c r="AY73" s="34">
        <v>93.7</v>
      </c>
      <c r="AZ73" s="34">
        <v>93.5</v>
      </c>
      <c r="BA73" s="34">
        <v>93.2</v>
      </c>
      <c r="BB73" s="34">
        <v>93.3</v>
      </c>
      <c r="BC73" s="34">
        <v>92</v>
      </c>
      <c r="BD73" s="34">
        <v>91.7</v>
      </c>
      <c r="BE73" s="34">
        <v>91.6</v>
      </c>
      <c r="BF73" s="34">
        <v>92.2</v>
      </c>
      <c r="BG73" s="34">
        <v>92.6</v>
      </c>
      <c r="BH73" s="34">
        <v>92.5</v>
      </c>
      <c r="BI73" s="34">
        <v>92.6</v>
      </c>
      <c r="BJ73" s="34">
        <v>92.5</v>
      </c>
      <c r="BK73" s="34">
        <v>90.7</v>
      </c>
      <c r="BL73" s="34">
        <v>90.3</v>
      </c>
      <c r="BM73" s="34">
        <v>90.2</v>
      </c>
      <c r="BN73" s="34">
        <v>90.5</v>
      </c>
      <c r="BO73" s="34">
        <v>92.3</v>
      </c>
      <c r="BP73" s="34">
        <v>92.2</v>
      </c>
      <c r="BQ73" s="34">
        <v>92.7</v>
      </c>
      <c r="BR73" s="34">
        <v>92.8</v>
      </c>
    </row>
    <row r="74" spans="1:70" s="35" customFormat="1">
      <c r="A74" s="62" t="s">
        <v>238</v>
      </c>
      <c r="B74" s="63">
        <v>7.1</v>
      </c>
      <c r="C74" s="62">
        <v>7.4</v>
      </c>
      <c r="D74" s="62">
        <v>7.8</v>
      </c>
      <c r="E74" s="62">
        <v>8.3000000000000007</v>
      </c>
      <c r="F74" s="62">
        <v>8.4</v>
      </c>
      <c r="G74" s="62">
        <v>8.1</v>
      </c>
      <c r="H74" s="62">
        <v>8.3000000000000007</v>
      </c>
      <c r="I74" s="62">
        <v>8.6</v>
      </c>
      <c r="J74" s="62">
        <v>8.4</v>
      </c>
      <c r="K74" s="62">
        <v>8.1</v>
      </c>
      <c r="L74" s="62">
        <v>8.1</v>
      </c>
      <c r="M74" s="62">
        <v>8.3000000000000007</v>
      </c>
      <c r="N74" s="62">
        <v>8.1999999999999993</v>
      </c>
      <c r="O74" s="62">
        <v>8.8000000000000007</v>
      </c>
      <c r="P74" s="62">
        <v>8.4</v>
      </c>
      <c r="Q74" s="62">
        <v>8.6</v>
      </c>
      <c r="R74" s="62">
        <v>8.5</v>
      </c>
      <c r="S74" s="62">
        <v>7.8</v>
      </c>
      <c r="T74" s="62">
        <v>7.5</v>
      </c>
      <c r="U74" s="62">
        <v>7.6</v>
      </c>
      <c r="V74" s="62">
        <v>7.7</v>
      </c>
      <c r="W74" s="62">
        <v>7.7</v>
      </c>
      <c r="X74" s="62">
        <v>8.1999999999999993</v>
      </c>
      <c r="Y74" s="62">
        <v>8.5</v>
      </c>
      <c r="Z74" s="62">
        <v>8.5</v>
      </c>
      <c r="AA74" s="62">
        <v>9.3000000000000007</v>
      </c>
      <c r="AB74" s="62">
        <v>9.3000000000000007</v>
      </c>
      <c r="AC74" s="62">
        <v>9.5</v>
      </c>
      <c r="AD74" s="62">
        <v>9.3000000000000007</v>
      </c>
      <c r="AE74" s="62">
        <v>9.1</v>
      </c>
      <c r="AF74" s="62">
        <v>9.1</v>
      </c>
      <c r="AG74" s="62">
        <v>8.9</v>
      </c>
      <c r="AH74" s="62">
        <v>9</v>
      </c>
      <c r="AI74" s="62">
        <v>9.6</v>
      </c>
      <c r="AJ74" s="62">
        <v>9.8000000000000007</v>
      </c>
      <c r="AK74" s="62">
        <v>10.1</v>
      </c>
      <c r="AL74" s="62">
        <v>10.1</v>
      </c>
      <c r="AM74" s="62">
        <v>10.1</v>
      </c>
      <c r="AN74" s="62">
        <v>10</v>
      </c>
      <c r="AO74" s="62">
        <v>10.1</v>
      </c>
      <c r="AP74" s="62">
        <v>10.199999999999999</v>
      </c>
      <c r="AQ74" s="62">
        <v>9.8000000000000007</v>
      </c>
      <c r="AR74" s="62">
        <v>9.6</v>
      </c>
      <c r="AS74" s="62">
        <v>9.5</v>
      </c>
      <c r="AT74" s="62">
        <v>9.1999999999999993</v>
      </c>
      <c r="AU74" s="62">
        <v>6.8</v>
      </c>
      <c r="AV74" s="62">
        <v>6.9</v>
      </c>
      <c r="AW74" s="62">
        <v>6.8</v>
      </c>
      <c r="AX74" s="62">
        <v>6.9</v>
      </c>
      <c r="AY74" s="62">
        <v>6.3</v>
      </c>
      <c r="AZ74" s="62">
        <v>6.5</v>
      </c>
      <c r="BA74" s="62">
        <v>6.8</v>
      </c>
      <c r="BB74" s="62">
        <v>6.7</v>
      </c>
      <c r="BC74" s="62">
        <v>8</v>
      </c>
      <c r="BD74" s="62">
        <v>8.3000000000000007</v>
      </c>
      <c r="BE74" s="62">
        <v>8.4</v>
      </c>
      <c r="BF74" s="62">
        <v>7.8</v>
      </c>
      <c r="BG74" s="62">
        <v>7.4</v>
      </c>
      <c r="BH74" s="62">
        <v>7.5</v>
      </c>
      <c r="BI74" s="62">
        <v>7.4</v>
      </c>
      <c r="BJ74" s="62">
        <v>7.5</v>
      </c>
      <c r="BK74" s="62">
        <v>9.3000000000000007</v>
      </c>
      <c r="BL74" s="62">
        <v>9.6999999999999993</v>
      </c>
      <c r="BM74" s="62">
        <v>9.8000000000000007</v>
      </c>
      <c r="BN74" s="62">
        <v>9.5</v>
      </c>
      <c r="BO74" s="62">
        <v>7.7</v>
      </c>
      <c r="BP74" s="62">
        <v>7.8</v>
      </c>
      <c r="BQ74" s="62">
        <v>7.3</v>
      </c>
      <c r="BR74" s="62">
        <v>7.2</v>
      </c>
    </row>
    <row r="75" spans="1:70" s="35" customFormat="1">
      <c r="A75" s="40" t="s">
        <v>191</v>
      </c>
      <c r="B75" s="53">
        <v>100</v>
      </c>
      <c r="C75" s="41">
        <v>100</v>
      </c>
      <c r="D75" s="41">
        <v>100</v>
      </c>
      <c r="E75" s="41">
        <v>100</v>
      </c>
      <c r="F75" s="41">
        <v>100</v>
      </c>
      <c r="G75" s="41">
        <v>100</v>
      </c>
      <c r="H75" s="41">
        <v>100</v>
      </c>
      <c r="I75" s="41">
        <v>100</v>
      </c>
      <c r="J75" s="41">
        <v>100</v>
      </c>
      <c r="K75" s="41">
        <v>100</v>
      </c>
      <c r="L75" s="41">
        <v>100</v>
      </c>
      <c r="M75" s="41">
        <v>100</v>
      </c>
      <c r="N75" s="41">
        <v>100</v>
      </c>
      <c r="O75" s="41">
        <v>100</v>
      </c>
      <c r="P75" s="41">
        <v>100</v>
      </c>
      <c r="Q75" s="41">
        <v>100</v>
      </c>
      <c r="R75" s="41">
        <v>100</v>
      </c>
      <c r="S75" s="41">
        <v>100</v>
      </c>
      <c r="T75" s="41">
        <v>100</v>
      </c>
      <c r="U75" s="41">
        <v>100</v>
      </c>
      <c r="V75" s="41">
        <v>100</v>
      </c>
      <c r="W75" s="41">
        <v>100</v>
      </c>
      <c r="X75" s="41">
        <v>100</v>
      </c>
      <c r="Y75" s="41">
        <v>100</v>
      </c>
      <c r="Z75" s="41">
        <v>100</v>
      </c>
      <c r="AA75" s="41">
        <v>100</v>
      </c>
      <c r="AB75" s="41">
        <v>100</v>
      </c>
      <c r="AC75" s="41">
        <v>100</v>
      </c>
      <c r="AD75" s="41">
        <v>100</v>
      </c>
      <c r="AE75" s="41">
        <v>100</v>
      </c>
      <c r="AF75" s="41">
        <v>100</v>
      </c>
      <c r="AG75" s="41">
        <v>100</v>
      </c>
      <c r="AH75" s="41">
        <v>100</v>
      </c>
      <c r="AI75" s="41">
        <v>100</v>
      </c>
      <c r="AJ75" s="41">
        <v>100</v>
      </c>
      <c r="AK75" s="41">
        <v>100</v>
      </c>
      <c r="AL75" s="41">
        <v>100</v>
      </c>
      <c r="AM75" s="41">
        <v>100</v>
      </c>
      <c r="AN75" s="41">
        <v>100</v>
      </c>
      <c r="AO75" s="41">
        <v>100</v>
      </c>
      <c r="AP75" s="41">
        <v>100</v>
      </c>
      <c r="AQ75" s="41">
        <v>100</v>
      </c>
      <c r="AR75" s="41">
        <v>100</v>
      </c>
      <c r="AS75" s="41">
        <v>100</v>
      </c>
      <c r="AT75" s="41">
        <v>100</v>
      </c>
      <c r="AU75" s="41">
        <v>100</v>
      </c>
      <c r="AV75" s="41">
        <v>100</v>
      </c>
      <c r="AW75" s="41">
        <v>100</v>
      </c>
      <c r="AX75" s="41">
        <v>100</v>
      </c>
      <c r="AY75" s="41">
        <v>100</v>
      </c>
      <c r="AZ75" s="41">
        <v>100</v>
      </c>
      <c r="BA75" s="41">
        <v>100</v>
      </c>
      <c r="BB75" s="41">
        <v>100</v>
      </c>
      <c r="BC75" s="41">
        <v>100</v>
      </c>
      <c r="BD75" s="41">
        <v>100</v>
      </c>
      <c r="BE75" s="41">
        <v>100</v>
      </c>
      <c r="BF75" s="41">
        <v>100</v>
      </c>
      <c r="BG75" s="41">
        <v>100</v>
      </c>
      <c r="BH75" s="41">
        <v>100</v>
      </c>
      <c r="BI75" s="41">
        <v>100</v>
      </c>
      <c r="BJ75" s="41">
        <v>100</v>
      </c>
      <c r="BK75" s="41">
        <v>100</v>
      </c>
      <c r="BL75" s="41">
        <v>100</v>
      </c>
      <c r="BM75" s="41">
        <v>100</v>
      </c>
      <c r="BN75" s="41">
        <v>100</v>
      </c>
      <c r="BO75" s="41">
        <v>100</v>
      </c>
      <c r="BP75" s="41">
        <v>100</v>
      </c>
      <c r="BQ75" s="41">
        <v>100</v>
      </c>
      <c r="BR75" s="41">
        <v>100</v>
      </c>
    </row>
    <row r="77" spans="1:70">
      <c r="A77" s="26" t="s">
        <v>240</v>
      </c>
      <c r="BK77" s="54"/>
      <c r="BL77" s="54"/>
      <c r="BM77" s="54"/>
      <c r="BN77" s="54"/>
      <c r="BO77" s="54"/>
      <c r="BP77" s="54"/>
      <c r="BQ77" s="54"/>
      <c r="BR77" s="54"/>
    </row>
    <row r="79" spans="1:70">
      <c r="A79" s="26" t="s">
        <v>252</v>
      </c>
    </row>
    <row r="80" spans="1:70">
      <c r="A80" s="26" t="s">
        <v>253</v>
      </c>
    </row>
    <row r="81" spans="1:1">
      <c r="A81" s="6" t="s">
        <v>81</v>
      </c>
    </row>
  </sheetData>
  <mergeCells count="37">
    <mergeCell ref="O3:R4"/>
    <mergeCell ref="A41:A42"/>
    <mergeCell ref="A3:A5"/>
    <mergeCell ref="B3:B5"/>
    <mergeCell ref="C3:F4"/>
    <mergeCell ref="G3:J4"/>
    <mergeCell ref="K3:N4"/>
    <mergeCell ref="DG4:DJ4"/>
    <mergeCell ref="DK4:DN4"/>
    <mergeCell ref="BK3:BN4"/>
    <mergeCell ref="S3:V4"/>
    <mergeCell ref="W3:Z4"/>
    <mergeCell ref="AA3:AD4"/>
    <mergeCell ref="AE3:AH4"/>
    <mergeCell ref="AI3:AL4"/>
    <mergeCell ref="AM3:AP4"/>
    <mergeCell ref="AQ3:AT4"/>
    <mergeCell ref="AU3:AX4"/>
    <mergeCell ref="AY3:BB4"/>
    <mergeCell ref="BC3:BF4"/>
    <mergeCell ref="BG3:BJ4"/>
    <mergeCell ref="DO4:DR4"/>
    <mergeCell ref="DS4:DV4"/>
    <mergeCell ref="BO3:BR4"/>
    <mergeCell ref="BS3:ED3"/>
    <mergeCell ref="BS4:BV4"/>
    <mergeCell ref="BW4:BZ4"/>
    <mergeCell ref="CA4:CD4"/>
    <mergeCell ref="CE4:CH4"/>
    <mergeCell ref="CI4:CL4"/>
    <mergeCell ref="CM4:CP4"/>
    <mergeCell ref="CQ4:CT4"/>
    <mergeCell ref="CU4:CX4"/>
    <mergeCell ref="DW4:DZ4"/>
    <mergeCell ref="EA4:ED4"/>
    <mergeCell ref="CY4:DB4"/>
    <mergeCell ref="DC4:DF4"/>
  </mergeCells>
  <hyperlinks>
    <hyperlink ref="A81" r:id="rId1"/>
  </hyperlinks>
  <pageMargins left="0.2" right="0.17" top="0.32" bottom="0.41" header="0.24" footer="0.24"/>
  <pageSetup scale="51" fitToWidth="3" fitToHeight="3" orientation="landscape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ED81"/>
  <sheetViews>
    <sheetView showGridLines="0" zoomScale="58" zoomScaleNormal="58" workbookViewId="0">
      <pane xSplit="1" ySplit="5" topLeftCell="BI7" activePane="bottomRight" state="frozen"/>
      <selection pane="topRight" activeCell="C1" sqref="C1"/>
      <selection pane="bottomLeft" activeCell="A10" sqref="A10"/>
      <selection pane="bottomRight" activeCell="BR11" sqref="BR11"/>
    </sheetView>
  </sheetViews>
  <sheetFormatPr baseColWidth="10" defaultColWidth="9.140625" defaultRowHeight="15.75"/>
  <cols>
    <col min="1" max="1" width="69.42578125" style="26" bestFit="1" customWidth="1"/>
    <col min="2" max="2" width="18.28515625" style="26" bestFit="1" customWidth="1"/>
    <col min="3" max="10" width="18.140625" style="26" customWidth="1"/>
    <col min="11" max="12" width="15.140625" style="26" bestFit="1" customWidth="1"/>
    <col min="13" max="14" width="16.28515625" style="26" bestFit="1" customWidth="1"/>
    <col min="15" max="16" width="15.140625" style="26" bestFit="1" customWidth="1"/>
    <col min="17" max="18" width="16.28515625" style="26" bestFit="1" customWidth="1"/>
    <col min="19" max="20" width="15.140625" style="26" bestFit="1" customWidth="1"/>
    <col min="21" max="22" width="16.28515625" style="26" bestFit="1" customWidth="1"/>
    <col min="23" max="24" width="15.140625" style="26" bestFit="1" customWidth="1"/>
    <col min="25" max="26" width="16.28515625" style="26" bestFit="1" customWidth="1"/>
    <col min="27" max="28" width="15.140625" style="26" bestFit="1" customWidth="1"/>
    <col min="29" max="30" width="16.28515625" style="26" bestFit="1" customWidth="1"/>
    <col min="31" max="31" width="15.140625" style="26" bestFit="1" customWidth="1"/>
    <col min="32" max="34" width="16.28515625" style="26" bestFit="1" customWidth="1"/>
    <col min="35" max="35" width="15.140625" style="26" bestFit="1" customWidth="1"/>
    <col min="36" max="38" width="16.28515625" style="26" bestFit="1" customWidth="1"/>
    <col min="39" max="39" width="15.140625" style="26" bestFit="1" customWidth="1"/>
    <col min="40" max="42" width="16.28515625" style="26" bestFit="1" customWidth="1"/>
    <col min="43" max="43" width="15.140625" style="26" bestFit="1" customWidth="1"/>
    <col min="44" max="46" width="16.28515625" style="26" bestFit="1" customWidth="1"/>
    <col min="47" max="47" width="15.140625" style="26" bestFit="1" customWidth="1"/>
    <col min="48" max="50" width="16.28515625" style="26" bestFit="1" customWidth="1"/>
    <col min="51" max="51" width="15.140625" style="26" bestFit="1" customWidth="1"/>
    <col min="52" max="54" width="16.28515625" style="26" bestFit="1" customWidth="1"/>
    <col min="55" max="55" width="15.140625" style="26" bestFit="1" customWidth="1"/>
    <col min="56" max="58" width="16.28515625" style="26" bestFit="1" customWidth="1"/>
    <col min="59" max="59" width="15.140625" style="26" bestFit="1" customWidth="1"/>
    <col min="60" max="62" width="16.28515625" style="26" bestFit="1" customWidth="1"/>
    <col min="63" max="63" width="15.140625" style="26" bestFit="1" customWidth="1"/>
    <col min="64" max="65" width="16.28515625" style="26" bestFit="1" customWidth="1"/>
    <col min="66" max="66" width="15.140625" style="26" customWidth="1"/>
    <col min="67" max="67" width="15.140625" style="26" bestFit="1" customWidth="1"/>
    <col min="68" max="68" width="16.28515625" style="26" bestFit="1" customWidth="1"/>
    <col min="69" max="70" width="16.28515625" style="26" customWidth="1"/>
    <col min="71" max="132" width="10.7109375" style="26" customWidth="1"/>
    <col min="133" max="256" width="9.140625" style="26"/>
    <col min="257" max="257" width="69.42578125" style="26" bestFit="1" customWidth="1"/>
    <col min="258" max="258" width="18.28515625" style="26" bestFit="1" customWidth="1"/>
    <col min="259" max="266" width="18.140625" style="26" customWidth="1"/>
    <col min="267" max="268" width="15.140625" style="26" bestFit="1" customWidth="1"/>
    <col min="269" max="270" width="16.28515625" style="26" bestFit="1" customWidth="1"/>
    <col min="271" max="272" width="15.140625" style="26" bestFit="1" customWidth="1"/>
    <col min="273" max="274" width="16.28515625" style="26" bestFit="1" customWidth="1"/>
    <col min="275" max="276" width="15.140625" style="26" bestFit="1" customWidth="1"/>
    <col min="277" max="278" width="16.28515625" style="26" bestFit="1" customWidth="1"/>
    <col min="279" max="280" width="15.140625" style="26" bestFit="1" customWidth="1"/>
    <col min="281" max="282" width="16.28515625" style="26" bestFit="1" customWidth="1"/>
    <col min="283" max="284" width="15.140625" style="26" bestFit="1" customWidth="1"/>
    <col min="285" max="286" width="16.28515625" style="26" bestFit="1" customWidth="1"/>
    <col min="287" max="287" width="15.140625" style="26" bestFit="1" customWidth="1"/>
    <col min="288" max="290" width="16.28515625" style="26" bestFit="1" customWidth="1"/>
    <col min="291" max="291" width="15.140625" style="26" bestFit="1" customWidth="1"/>
    <col min="292" max="294" width="16.28515625" style="26" bestFit="1" customWidth="1"/>
    <col min="295" max="295" width="15.140625" style="26" bestFit="1" customWidth="1"/>
    <col min="296" max="298" width="16.28515625" style="26" bestFit="1" customWidth="1"/>
    <col min="299" max="299" width="15.140625" style="26" bestFit="1" customWidth="1"/>
    <col min="300" max="302" width="16.28515625" style="26" bestFit="1" customWidth="1"/>
    <col min="303" max="303" width="15.140625" style="26" bestFit="1" customWidth="1"/>
    <col min="304" max="306" width="16.28515625" style="26" bestFit="1" customWidth="1"/>
    <col min="307" max="307" width="15.140625" style="26" bestFit="1" customWidth="1"/>
    <col min="308" max="310" width="16.28515625" style="26" bestFit="1" customWidth="1"/>
    <col min="311" max="311" width="15.140625" style="26" bestFit="1" customWidth="1"/>
    <col min="312" max="314" width="16.28515625" style="26" bestFit="1" customWidth="1"/>
    <col min="315" max="315" width="15.140625" style="26" bestFit="1" customWidth="1"/>
    <col min="316" max="318" width="16.28515625" style="26" bestFit="1" customWidth="1"/>
    <col min="319" max="319" width="15.140625" style="26" bestFit="1" customWidth="1"/>
    <col min="320" max="321" width="16.28515625" style="26" bestFit="1" customWidth="1"/>
    <col min="322" max="322" width="15.140625" style="26" customWidth="1"/>
    <col min="323" max="323" width="15.140625" style="26" bestFit="1" customWidth="1"/>
    <col min="324" max="324" width="16.28515625" style="26" bestFit="1" customWidth="1"/>
    <col min="325" max="326" width="16.28515625" style="26" customWidth="1"/>
    <col min="327" max="388" width="10.7109375" style="26" customWidth="1"/>
    <col min="389" max="512" width="9.140625" style="26"/>
    <col min="513" max="513" width="69.42578125" style="26" bestFit="1" customWidth="1"/>
    <col min="514" max="514" width="18.28515625" style="26" bestFit="1" customWidth="1"/>
    <col min="515" max="522" width="18.140625" style="26" customWidth="1"/>
    <col min="523" max="524" width="15.140625" style="26" bestFit="1" customWidth="1"/>
    <col min="525" max="526" width="16.28515625" style="26" bestFit="1" customWidth="1"/>
    <col min="527" max="528" width="15.140625" style="26" bestFit="1" customWidth="1"/>
    <col min="529" max="530" width="16.28515625" style="26" bestFit="1" customWidth="1"/>
    <col min="531" max="532" width="15.140625" style="26" bestFit="1" customWidth="1"/>
    <col min="533" max="534" width="16.28515625" style="26" bestFit="1" customWidth="1"/>
    <col min="535" max="536" width="15.140625" style="26" bestFit="1" customWidth="1"/>
    <col min="537" max="538" width="16.28515625" style="26" bestFit="1" customWidth="1"/>
    <col min="539" max="540" width="15.140625" style="26" bestFit="1" customWidth="1"/>
    <col min="541" max="542" width="16.28515625" style="26" bestFit="1" customWidth="1"/>
    <col min="543" max="543" width="15.140625" style="26" bestFit="1" customWidth="1"/>
    <col min="544" max="546" width="16.28515625" style="26" bestFit="1" customWidth="1"/>
    <col min="547" max="547" width="15.140625" style="26" bestFit="1" customWidth="1"/>
    <col min="548" max="550" width="16.28515625" style="26" bestFit="1" customWidth="1"/>
    <col min="551" max="551" width="15.140625" style="26" bestFit="1" customWidth="1"/>
    <col min="552" max="554" width="16.28515625" style="26" bestFit="1" customWidth="1"/>
    <col min="555" max="555" width="15.140625" style="26" bestFit="1" customWidth="1"/>
    <col min="556" max="558" width="16.28515625" style="26" bestFit="1" customWidth="1"/>
    <col min="559" max="559" width="15.140625" style="26" bestFit="1" customWidth="1"/>
    <col min="560" max="562" width="16.28515625" style="26" bestFit="1" customWidth="1"/>
    <col min="563" max="563" width="15.140625" style="26" bestFit="1" customWidth="1"/>
    <col min="564" max="566" width="16.28515625" style="26" bestFit="1" customWidth="1"/>
    <col min="567" max="567" width="15.140625" style="26" bestFit="1" customWidth="1"/>
    <col min="568" max="570" width="16.28515625" style="26" bestFit="1" customWidth="1"/>
    <col min="571" max="571" width="15.140625" style="26" bestFit="1" customWidth="1"/>
    <col min="572" max="574" width="16.28515625" style="26" bestFit="1" customWidth="1"/>
    <col min="575" max="575" width="15.140625" style="26" bestFit="1" customWidth="1"/>
    <col min="576" max="577" width="16.28515625" style="26" bestFit="1" customWidth="1"/>
    <col min="578" max="578" width="15.140625" style="26" customWidth="1"/>
    <col min="579" max="579" width="15.140625" style="26" bestFit="1" customWidth="1"/>
    <col min="580" max="580" width="16.28515625" style="26" bestFit="1" customWidth="1"/>
    <col min="581" max="582" width="16.28515625" style="26" customWidth="1"/>
    <col min="583" max="644" width="10.7109375" style="26" customWidth="1"/>
    <col min="645" max="768" width="9.140625" style="26"/>
    <col min="769" max="769" width="69.42578125" style="26" bestFit="1" customWidth="1"/>
    <col min="770" max="770" width="18.28515625" style="26" bestFit="1" customWidth="1"/>
    <col min="771" max="778" width="18.140625" style="26" customWidth="1"/>
    <col min="779" max="780" width="15.140625" style="26" bestFit="1" customWidth="1"/>
    <col min="781" max="782" width="16.28515625" style="26" bestFit="1" customWidth="1"/>
    <col min="783" max="784" width="15.140625" style="26" bestFit="1" customWidth="1"/>
    <col min="785" max="786" width="16.28515625" style="26" bestFit="1" customWidth="1"/>
    <col min="787" max="788" width="15.140625" style="26" bestFit="1" customWidth="1"/>
    <col min="789" max="790" width="16.28515625" style="26" bestFit="1" customWidth="1"/>
    <col min="791" max="792" width="15.140625" style="26" bestFit="1" customWidth="1"/>
    <col min="793" max="794" width="16.28515625" style="26" bestFit="1" customWidth="1"/>
    <col min="795" max="796" width="15.140625" style="26" bestFit="1" customWidth="1"/>
    <col min="797" max="798" width="16.28515625" style="26" bestFit="1" customWidth="1"/>
    <col min="799" max="799" width="15.140625" style="26" bestFit="1" customWidth="1"/>
    <col min="800" max="802" width="16.28515625" style="26" bestFit="1" customWidth="1"/>
    <col min="803" max="803" width="15.140625" style="26" bestFit="1" customWidth="1"/>
    <col min="804" max="806" width="16.28515625" style="26" bestFit="1" customWidth="1"/>
    <col min="807" max="807" width="15.140625" style="26" bestFit="1" customWidth="1"/>
    <col min="808" max="810" width="16.28515625" style="26" bestFit="1" customWidth="1"/>
    <col min="811" max="811" width="15.140625" style="26" bestFit="1" customWidth="1"/>
    <col min="812" max="814" width="16.28515625" style="26" bestFit="1" customWidth="1"/>
    <col min="815" max="815" width="15.140625" style="26" bestFit="1" customWidth="1"/>
    <col min="816" max="818" width="16.28515625" style="26" bestFit="1" customWidth="1"/>
    <col min="819" max="819" width="15.140625" style="26" bestFit="1" customWidth="1"/>
    <col min="820" max="822" width="16.28515625" style="26" bestFit="1" customWidth="1"/>
    <col min="823" max="823" width="15.140625" style="26" bestFit="1" customWidth="1"/>
    <col min="824" max="826" width="16.28515625" style="26" bestFit="1" customWidth="1"/>
    <col min="827" max="827" width="15.140625" style="26" bestFit="1" customWidth="1"/>
    <col min="828" max="830" width="16.28515625" style="26" bestFit="1" customWidth="1"/>
    <col min="831" max="831" width="15.140625" style="26" bestFit="1" customWidth="1"/>
    <col min="832" max="833" width="16.28515625" style="26" bestFit="1" customWidth="1"/>
    <col min="834" max="834" width="15.140625" style="26" customWidth="1"/>
    <col min="835" max="835" width="15.140625" style="26" bestFit="1" customWidth="1"/>
    <col min="836" max="836" width="16.28515625" style="26" bestFit="1" customWidth="1"/>
    <col min="837" max="838" width="16.28515625" style="26" customWidth="1"/>
    <col min="839" max="900" width="10.7109375" style="26" customWidth="1"/>
    <col min="901" max="1024" width="9.140625" style="26"/>
    <col min="1025" max="1025" width="69.42578125" style="26" bestFit="1" customWidth="1"/>
    <col min="1026" max="1026" width="18.28515625" style="26" bestFit="1" customWidth="1"/>
    <col min="1027" max="1034" width="18.140625" style="26" customWidth="1"/>
    <col min="1035" max="1036" width="15.140625" style="26" bestFit="1" customWidth="1"/>
    <col min="1037" max="1038" width="16.28515625" style="26" bestFit="1" customWidth="1"/>
    <col min="1039" max="1040" width="15.140625" style="26" bestFit="1" customWidth="1"/>
    <col min="1041" max="1042" width="16.28515625" style="26" bestFit="1" customWidth="1"/>
    <col min="1043" max="1044" width="15.140625" style="26" bestFit="1" customWidth="1"/>
    <col min="1045" max="1046" width="16.28515625" style="26" bestFit="1" customWidth="1"/>
    <col min="1047" max="1048" width="15.140625" style="26" bestFit="1" customWidth="1"/>
    <col min="1049" max="1050" width="16.28515625" style="26" bestFit="1" customWidth="1"/>
    <col min="1051" max="1052" width="15.140625" style="26" bestFit="1" customWidth="1"/>
    <col min="1053" max="1054" width="16.28515625" style="26" bestFit="1" customWidth="1"/>
    <col min="1055" max="1055" width="15.140625" style="26" bestFit="1" customWidth="1"/>
    <col min="1056" max="1058" width="16.28515625" style="26" bestFit="1" customWidth="1"/>
    <col min="1059" max="1059" width="15.140625" style="26" bestFit="1" customWidth="1"/>
    <col min="1060" max="1062" width="16.28515625" style="26" bestFit="1" customWidth="1"/>
    <col min="1063" max="1063" width="15.140625" style="26" bestFit="1" customWidth="1"/>
    <col min="1064" max="1066" width="16.28515625" style="26" bestFit="1" customWidth="1"/>
    <col min="1067" max="1067" width="15.140625" style="26" bestFit="1" customWidth="1"/>
    <col min="1068" max="1070" width="16.28515625" style="26" bestFit="1" customWidth="1"/>
    <col min="1071" max="1071" width="15.140625" style="26" bestFit="1" customWidth="1"/>
    <col min="1072" max="1074" width="16.28515625" style="26" bestFit="1" customWidth="1"/>
    <col min="1075" max="1075" width="15.140625" style="26" bestFit="1" customWidth="1"/>
    <col min="1076" max="1078" width="16.28515625" style="26" bestFit="1" customWidth="1"/>
    <col min="1079" max="1079" width="15.140625" style="26" bestFit="1" customWidth="1"/>
    <col min="1080" max="1082" width="16.28515625" style="26" bestFit="1" customWidth="1"/>
    <col min="1083" max="1083" width="15.140625" style="26" bestFit="1" customWidth="1"/>
    <col min="1084" max="1086" width="16.28515625" style="26" bestFit="1" customWidth="1"/>
    <col min="1087" max="1087" width="15.140625" style="26" bestFit="1" customWidth="1"/>
    <col min="1088" max="1089" width="16.28515625" style="26" bestFit="1" customWidth="1"/>
    <col min="1090" max="1090" width="15.140625" style="26" customWidth="1"/>
    <col min="1091" max="1091" width="15.140625" style="26" bestFit="1" customWidth="1"/>
    <col min="1092" max="1092" width="16.28515625" style="26" bestFit="1" customWidth="1"/>
    <col min="1093" max="1094" width="16.28515625" style="26" customWidth="1"/>
    <col min="1095" max="1156" width="10.7109375" style="26" customWidth="1"/>
    <col min="1157" max="1280" width="9.140625" style="26"/>
    <col min="1281" max="1281" width="69.42578125" style="26" bestFit="1" customWidth="1"/>
    <col min="1282" max="1282" width="18.28515625" style="26" bestFit="1" customWidth="1"/>
    <col min="1283" max="1290" width="18.140625" style="26" customWidth="1"/>
    <col min="1291" max="1292" width="15.140625" style="26" bestFit="1" customWidth="1"/>
    <col min="1293" max="1294" width="16.28515625" style="26" bestFit="1" customWidth="1"/>
    <col min="1295" max="1296" width="15.140625" style="26" bestFit="1" customWidth="1"/>
    <col min="1297" max="1298" width="16.28515625" style="26" bestFit="1" customWidth="1"/>
    <col min="1299" max="1300" width="15.140625" style="26" bestFit="1" customWidth="1"/>
    <col min="1301" max="1302" width="16.28515625" style="26" bestFit="1" customWidth="1"/>
    <col min="1303" max="1304" width="15.140625" style="26" bestFit="1" customWidth="1"/>
    <col min="1305" max="1306" width="16.28515625" style="26" bestFit="1" customWidth="1"/>
    <col min="1307" max="1308" width="15.140625" style="26" bestFit="1" customWidth="1"/>
    <col min="1309" max="1310" width="16.28515625" style="26" bestFit="1" customWidth="1"/>
    <col min="1311" max="1311" width="15.140625" style="26" bestFit="1" customWidth="1"/>
    <col min="1312" max="1314" width="16.28515625" style="26" bestFit="1" customWidth="1"/>
    <col min="1315" max="1315" width="15.140625" style="26" bestFit="1" customWidth="1"/>
    <col min="1316" max="1318" width="16.28515625" style="26" bestFit="1" customWidth="1"/>
    <col min="1319" max="1319" width="15.140625" style="26" bestFit="1" customWidth="1"/>
    <col min="1320" max="1322" width="16.28515625" style="26" bestFit="1" customWidth="1"/>
    <col min="1323" max="1323" width="15.140625" style="26" bestFit="1" customWidth="1"/>
    <col min="1324" max="1326" width="16.28515625" style="26" bestFit="1" customWidth="1"/>
    <col min="1327" max="1327" width="15.140625" style="26" bestFit="1" customWidth="1"/>
    <col min="1328" max="1330" width="16.28515625" style="26" bestFit="1" customWidth="1"/>
    <col min="1331" max="1331" width="15.140625" style="26" bestFit="1" customWidth="1"/>
    <col min="1332" max="1334" width="16.28515625" style="26" bestFit="1" customWidth="1"/>
    <col min="1335" max="1335" width="15.140625" style="26" bestFit="1" customWidth="1"/>
    <col min="1336" max="1338" width="16.28515625" style="26" bestFit="1" customWidth="1"/>
    <col min="1339" max="1339" width="15.140625" style="26" bestFit="1" customWidth="1"/>
    <col min="1340" max="1342" width="16.28515625" style="26" bestFit="1" customWidth="1"/>
    <col min="1343" max="1343" width="15.140625" style="26" bestFit="1" customWidth="1"/>
    <col min="1344" max="1345" width="16.28515625" style="26" bestFit="1" customWidth="1"/>
    <col min="1346" max="1346" width="15.140625" style="26" customWidth="1"/>
    <col min="1347" max="1347" width="15.140625" style="26" bestFit="1" customWidth="1"/>
    <col min="1348" max="1348" width="16.28515625" style="26" bestFit="1" customWidth="1"/>
    <col min="1349" max="1350" width="16.28515625" style="26" customWidth="1"/>
    <col min="1351" max="1412" width="10.7109375" style="26" customWidth="1"/>
    <col min="1413" max="1536" width="9.140625" style="26"/>
    <col min="1537" max="1537" width="69.42578125" style="26" bestFit="1" customWidth="1"/>
    <col min="1538" max="1538" width="18.28515625" style="26" bestFit="1" customWidth="1"/>
    <col min="1539" max="1546" width="18.140625" style="26" customWidth="1"/>
    <col min="1547" max="1548" width="15.140625" style="26" bestFit="1" customWidth="1"/>
    <col min="1549" max="1550" width="16.28515625" style="26" bestFit="1" customWidth="1"/>
    <col min="1551" max="1552" width="15.140625" style="26" bestFit="1" customWidth="1"/>
    <col min="1553" max="1554" width="16.28515625" style="26" bestFit="1" customWidth="1"/>
    <col min="1555" max="1556" width="15.140625" style="26" bestFit="1" customWidth="1"/>
    <col min="1557" max="1558" width="16.28515625" style="26" bestFit="1" customWidth="1"/>
    <col min="1559" max="1560" width="15.140625" style="26" bestFit="1" customWidth="1"/>
    <col min="1561" max="1562" width="16.28515625" style="26" bestFit="1" customWidth="1"/>
    <col min="1563" max="1564" width="15.140625" style="26" bestFit="1" customWidth="1"/>
    <col min="1565" max="1566" width="16.28515625" style="26" bestFit="1" customWidth="1"/>
    <col min="1567" max="1567" width="15.140625" style="26" bestFit="1" customWidth="1"/>
    <col min="1568" max="1570" width="16.28515625" style="26" bestFit="1" customWidth="1"/>
    <col min="1571" max="1571" width="15.140625" style="26" bestFit="1" customWidth="1"/>
    <col min="1572" max="1574" width="16.28515625" style="26" bestFit="1" customWidth="1"/>
    <col min="1575" max="1575" width="15.140625" style="26" bestFit="1" customWidth="1"/>
    <col min="1576" max="1578" width="16.28515625" style="26" bestFit="1" customWidth="1"/>
    <col min="1579" max="1579" width="15.140625" style="26" bestFit="1" customWidth="1"/>
    <col min="1580" max="1582" width="16.28515625" style="26" bestFit="1" customWidth="1"/>
    <col min="1583" max="1583" width="15.140625" style="26" bestFit="1" customWidth="1"/>
    <col min="1584" max="1586" width="16.28515625" style="26" bestFit="1" customWidth="1"/>
    <col min="1587" max="1587" width="15.140625" style="26" bestFit="1" customWidth="1"/>
    <col min="1588" max="1590" width="16.28515625" style="26" bestFit="1" customWidth="1"/>
    <col min="1591" max="1591" width="15.140625" style="26" bestFit="1" customWidth="1"/>
    <col min="1592" max="1594" width="16.28515625" style="26" bestFit="1" customWidth="1"/>
    <col min="1595" max="1595" width="15.140625" style="26" bestFit="1" customWidth="1"/>
    <col min="1596" max="1598" width="16.28515625" style="26" bestFit="1" customWidth="1"/>
    <col min="1599" max="1599" width="15.140625" style="26" bestFit="1" customWidth="1"/>
    <col min="1600" max="1601" width="16.28515625" style="26" bestFit="1" customWidth="1"/>
    <col min="1602" max="1602" width="15.140625" style="26" customWidth="1"/>
    <col min="1603" max="1603" width="15.140625" style="26" bestFit="1" customWidth="1"/>
    <col min="1604" max="1604" width="16.28515625" style="26" bestFit="1" customWidth="1"/>
    <col min="1605" max="1606" width="16.28515625" style="26" customWidth="1"/>
    <col min="1607" max="1668" width="10.7109375" style="26" customWidth="1"/>
    <col min="1669" max="1792" width="9.140625" style="26"/>
    <col min="1793" max="1793" width="69.42578125" style="26" bestFit="1" customWidth="1"/>
    <col min="1794" max="1794" width="18.28515625" style="26" bestFit="1" customWidth="1"/>
    <col min="1795" max="1802" width="18.140625" style="26" customWidth="1"/>
    <col min="1803" max="1804" width="15.140625" style="26" bestFit="1" customWidth="1"/>
    <col min="1805" max="1806" width="16.28515625" style="26" bestFit="1" customWidth="1"/>
    <col min="1807" max="1808" width="15.140625" style="26" bestFit="1" customWidth="1"/>
    <col min="1809" max="1810" width="16.28515625" style="26" bestFit="1" customWidth="1"/>
    <col min="1811" max="1812" width="15.140625" style="26" bestFit="1" customWidth="1"/>
    <col min="1813" max="1814" width="16.28515625" style="26" bestFit="1" customWidth="1"/>
    <col min="1815" max="1816" width="15.140625" style="26" bestFit="1" customWidth="1"/>
    <col min="1817" max="1818" width="16.28515625" style="26" bestFit="1" customWidth="1"/>
    <col min="1819" max="1820" width="15.140625" style="26" bestFit="1" customWidth="1"/>
    <col min="1821" max="1822" width="16.28515625" style="26" bestFit="1" customWidth="1"/>
    <col min="1823" max="1823" width="15.140625" style="26" bestFit="1" customWidth="1"/>
    <col min="1824" max="1826" width="16.28515625" style="26" bestFit="1" customWidth="1"/>
    <col min="1827" max="1827" width="15.140625" style="26" bestFit="1" customWidth="1"/>
    <col min="1828" max="1830" width="16.28515625" style="26" bestFit="1" customWidth="1"/>
    <col min="1831" max="1831" width="15.140625" style="26" bestFit="1" customWidth="1"/>
    <col min="1832" max="1834" width="16.28515625" style="26" bestFit="1" customWidth="1"/>
    <col min="1835" max="1835" width="15.140625" style="26" bestFit="1" customWidth="1"/>
    <col min="1836" max="1838" width="16.28515625" style="26" bestFit="1" customWidth="1"/>
    <col min="1839" max="1839" width="15.140625" style="26" bestFit="1" customWidth="1"/>
    <col min="1840" max="1842" width="16.28515625" style="26" bestFit="1" customWidth="1"/>
    <col min="1843" max="1843" width="15.140625" style="26" bestFit="1" customWidth="1"/>
    <col min="1844" max="1846" width="16.28515625" style="26" bestFit="1" customWidth="1"/>
    <col min="1847" max="1847" width="15.140625" style="26" bestFit="1" customWidth="1"/>
    <col min="1848" max="1850" width="16.28515625" style="26" bestFit="1" customWidth="1"/>
    <col min="1851" max="1851" width="15.140625" style="26" bestFit="1" customWidth="1"/>
    <col min="1852" max="1854" width="16.28515625" style="26" bestFit="1" customWidth="1"/>
    <col min="1855" max="1855" width="15.140625" style="26" bestFit="1" customWidth="1"/>
    <col min="1856" max="1857" width="16.28515625" style="26" bestFit="1" customWidth="1"/>
    <col min="1858" max="1858" width="15.140625" style="26" customWidth="1"/>
    <col min="1859" max="1859" width="15.140625" style="26" bestFit="1" customWidth="1"/>
    <col min="1860" max="1860" width="16.28515625" style="26" bestFit="1" customWidth="1"/>
    <col min="1861" max="1862" width="16.28515625" style="26" customWidth="1"/>
    <col min="1863" max="1924" width="10.7109375" style="26" customWidth="1"/>
    <col min="1925" max="2048" width="9.140625" style="26"/>
    <col min="2049" max="2049" width="69.42578125" style="26" bestFit="1" customWidth="1"/>
    <col min="2050" max="2050" width="18.28515625" style="26" bestFit="1" customWidth="1"/>
    <col min="2051" max="2058" width="18.140625" style="26" customWidth="1"/>
    <col min="2059" max="2060" width="15.140625" style="26" bestFit="1" customWidth="1"/>
    <col min="2061" max="2062" width="16.28515625" style="26" bestFit="1" customWidth="1"/>
    <col min="2063" max="2064" width="15.140625" style="26" bestFit="1" customWidth="1"/>
    <col min="2065" max="2066" width="16.28515625" style="26" bestFit="1" customWidth="1"/>
    <col min="2067" max="2068" width="15.140625" style="26" bestFit="1" customWidth="1"/>
    <col min="2069" max="2070" width="16.28515625" style="26" bestFit="1" customWidth="1"/>
    <col min="2071" max="2072" width="15.140625" style="26" bestFit="1" customWidth="1"/>
    <col min="2073" max="2074" width="16.28515625" style="26" bestFit="1" customWidth="1"/>
    <col min="2075" max="2076" width="15.140625" style="26" bestFit="1" customWidth="1"/>
    <col min="2077" max="2078" width="16.28515625" style="26" bestFit="1" customWidth="1"/>
    <col min="2079" max="2079" width="15.140625" style="26" bestFit="1" customWidth="1"/>
    <col min="2080" max="2082" width="16.28515625" style="26" bestFit="1" customWidth="1"/>
    <col min="2083" max="2083" width="15.140625" style="26" bestFit="1" customWidth="1"/>
    <col min="2084" max="2086" width="16.28515625" style="26" bestFit="1" customWidth="1"/>
    <col min="2087" max="2087" width="15.140625" style="26" bestFit="1" customWidth="1"/>
    <col min="2088" max="2090" width="16.28515625" style="26" bestFit="1" customWidth="1"/>
    <col min="2091" max="2091" width="15.140625" style="26" bestFit="1" customWidth="1"/>
    <col min="2092" max="2094" width="16.28515625" style="26" bestFit="1" customWidth="1"/>
    <col min="2095" max="2095" width="15.140625" style="26" bestFit="1" customWidth="1"/>
    <col min="2096" max="2098" width="16.28515625" style="26" bestFit="1" customWidth="1"/>
    <col min="2099" max="2099" width="15.140625" style="26" bestFit="1" customWidth="1"/>
    <col min="2100" max="2102" width="16.28515625" style="26" bestFit="1" customWidth="1"/>
    <col min="2103" max="2103" width="15.140625" style="26" bestFit="1" customWidth="1"/>
    <col min="2104" max="2106" width="16.28515625" style="26" bestFit="1" customWidth="1"/>
    <col min="2107" max="2107" width="15.140625" style="26" bestFit="1" customWidth="1"/>
    <col min="2108" max="2110" width="16.28515625" style="26" bestFit="1" customWidth="1"/>
    <col min="2111" max="2111" width="15.140625" style="26" bestFit="1" customWidth="1"/>
    <col min="2112" max="2113" width="16.28515625" style="26" bestFit="1" customWidth="1"/>
    <col min="2114" max="2114" width="15.140625" style="26" customWidth="1"/>
    <col min="2115" max="2115" width="15.140625" style="26" bestFit="1" customWidth="1"/>
    <col min="2116" max="2116" width="16.28515625" style="26" bestFit="1" customWidth="1"/>
    <col min="2117" max="2118" width="16.28515625" style="26" customWidth="1"/>
    <col min="2119" max="2180" width="10.7109375" style="26" customWidth="1"/>
    <col min="2181" max="2304" width="9.140625" style="26"/>
    <col min="2305" max="2305" width="69.42578125" style="26" bestFit="1" customWidth="1"/>
    <col min="2306" max="2306" width="18.28515625" style="26" bestFit="1" customWidth="1"/>
    <col min="2307" max="2314" width="18.140625" style="26" customWidth="1"/>
    <col min="2315" max="2316" width="15.140625" style="26" bestFit="1" customWidth="1"/>
    <col min="2317" max="2318" width="16.28515625" style="26" bestFit="1" customWidth="1"/>
    <col min="2319" max="2320" width="15.140625" style="26" bestFit="1" customWidth="1"/>
    <col min="2321" max="2322" width="16.28515625" style="26" bestFit="1" customWidth="1"/>
    <col min="2323" max="2324" width="15.140625" style="26" bestFit="1" customWidth="1"/>
    <col min="2325" max="2326" width="16.28515625" style="26" bestFit="1" customWidth="1"/>
    <col min="2327" max="2328" width="15.140625" style="26" bestFit="1" customWidth="1"/>
    <col min="2329" max="2330" width="16.28515625" style="26" bestFit="1" customWidth="1"/>
    <col min="2331" max="2332" width="15.140625" style="26" bestFit="1" customWidth="1"/>
    <col min="2333" max="2334" width="16.28515625" style="26" bestFit="1" customWidth="1"/>
    <col min="2335" max="2335" width="15.140625" style="26" bestFit="1" customWidth="1"/>
    <col min="2336" max="2338" width="16.28515625" style="26" bestFit="1" customWidth="1"/>
    <col min="2339" max="2339" width="15.140625" style="26" bestFit="1" customWidth="1"/>
    <col min="2340" max="2342" width="16.28515625" style="26" bestFit="1" customWidth="1"/>
    <col min="2343" max="2343" width="15.140625" style="26" bestFit="1" customWidth="1"/>
    <col min="2344" max="2346" width="16.28515625" style="26" bestFit="1" customWidth="1"/>
    <col min="2347" max="2347" width="15.140625" style="26" bestFit="1" customWidth="1"/>
    <col min="2348" max="2350" width="16.28515625" style="26" bestFit="1" customWidth="1"/>
    <col min="2351" max="2351" width="15.140625" style="26" bestFit="1" customWidth="1"/>
    <col min="2352" max="2354" width="16.28515625" style="26" bestFit="1" customWidth="1"/>
    <col min="2355" max="2355" width="15.140625" style="26" bestFit="1" customWidth="1"/>
    <col min="2356" max="2358" width="16.28515625" style="26" bestFit="1" customWidth="1"/>
    <col min="2359" max="2359" width="15.140625" style="26" bestFit="1" customWidth="1"/>
    <col min="2360" max="2362" width="16.28515625" style="26" bestFit="1" customWidth="1"/>
    <col min="2363" max="2363" width="15.140625" style="26" bestFit="1" customWidth="1"/>
    <col min="2364" max="2366" width="16.28515625" style="26" bestFit="1" customWidth="1"/>
    <col min="2367" max="2367" width="15.140625" style="26" bestFit="1" customWidth="1"/>
    <col min="2368" max="2369" width="16.28515625" style="26" bestFit="1" customWidth="1"/>
    <col min="2370" max="2370" width="15.140625" style="26" customWidth="1"/>
    <col min="2371" max="2371" width="15.140625" style="26" bestFit="1" customWidth="1"/>
    <col min="2372" max="2372" width="16.28515625" style="26" bestFit="1" customWidth="1"/>
    <col min="2373" max="2374" width="16.28515625" style="26" customWidth="1"/>
    <col min="2375" max="2436" width="10.7109375" style="26" customWidth="1"/>
    <col min="2437" max="2560" width="9.140625" style="26"/>
    <col min="2561" max="2561" width="69.42578125" style="26" bestFit="1" customWidth="1"/>
    <col min="2562" max="2562" width="18.28515625" style="26" bestFit="1" customWidth="1"/>
    <col min="2563" max="2570" width="18.140625" style="26" customWidth="1"/>
    <col min="2571" max="2572" width="15.140625" style="26" bestFit="1" customWidth="1"/>
    <col min="2573" max="2574" width="16.28515625" style="26" bestFit="1" customWidth="1"/>
    <col min="2575" max="2576" width="15.140625" style="26" bestFit="1" customWidth="1"/>
    <col min="2577" max="2578" width="16.28515625" style="26" bestFit="1" customWidth="1"/>
    <col min="2579" max="2580" width="15.140625" style="26" bestFit="1" customWidth="1"/>
    <col min="2581" max="2582" width="16.28515625" style="26" bestFit="1" customWidth="1"/>
    <col min="2583" max="2584" width="15.140625" style="26" bestFit="1" customWidth="1"/>
    <col min="2585" max="2586" width="16.28515625" style="26" bestFit="1" customWidth="1"/>
    <col min="2587" max="2588" width="15.140625" style="26" bestFit="1" customWidth="1"/>
    <col min="2589" max="2590" width="16.28515625" style="26" bestFit="1" customWidth="1"/>
    <col min="2591" max="2591" width="15.140625" style="26" bestFit="1" customWidth="1"/>
    <col min="2592" max="2594" width="16.28515625" style="26" bestFit="1" customWidth="1"/>
    <col min="2595" max="2595" width="15.140625" style="26" bestFit="1" customWidth="1"/>
    <col min="2596" max="2598" width="16.28515625" style="26" bestFit="1" customWidth="1"/>
    <col min="2599" max="2599" width="15.140625" style="26" bestFit="1" customWidth="1"/>
    <col min="2600" max="2602" width="16.28515625" style="26" bestFit="1" customWidth="1"/>
    <col min="2603" max="2603" width="15.140625" style="26" bestFit="1" customWidth="1"/>
    <col min="2604" max="2606" width="16.28515625" style="26" bestFit="1" customWidth="1"/>
    <col min="2607" max="2607" width="15.140625" style="26" bestFit="1" customWidth="1"/>
    <col min="2608" max="2610" width="16.28515625" style="26" bestFit="1" customWidth="1"/>
    <col min="2611" max="2611" width="15.140625" style="26" bestFit="1" customWidth="1"/>
    <col min="2612" max="2614" width="16.28515625" style="26" bestFit="1" customWidth="1"/>
    <col min="2615" max="2615" width="15.140625" style="26" bestFit="1" customWidth="1"/>
    <col min="2616" max="2618" width="16.28515625" style="26" bestFit="1" customWidth="1"/>
    <col min="2619" max="2619" width="15.140625" style="26" bestFit="1" customWidth="1"/>
    <col min="2620" max="2622" width="16.28515625" style="26" bestFit="1" customWidth="1"/>
    <col min="2623" max="2623" width="15.140625" style="26" bestFit="1" customWidth="1"/>
    <col min="2624" max="2625" width="16.28515625" style="26" bestFit="1" customWidth="1"/>
    <col min="2626" max="2626" width="15.140625" style="26" customWidth="1"/>
    <col min="2627" max="2627" width="15.140625" style="26" bestFit="1" customWidth="1"/>
    <col min="2628" max="2628" width="16.28515625" style="26" bestFit="1" customWidth="1"/>
    <col min="2629" max="2630" width="16.28515625" style="26" customWidth="1"/>
    <col min="2631" max="2692" width="10.7109375" style="26" customWidth="1"/>
    <col min="2693" max="2816" width="9.140625" style="26"/>
    <col min="2817" max="2817" width="69.42578125" style="26" bestFit="1" customWidth="1"/>
    <col min="2818" max="2818" width="18.28515625" style="26" bestFit="1" customWidth="1"/>
    <col min="2819" max="2826" width="18.140625" style="26" customWidth="1"/>
    <col min="2827" max="2828" width="15.140625" style="26" bestFit="1" customWidth="1"/>
    <col min="2829" max="2830" width="16.28515625" style="26" bestFit="1" customWidth="1"/>
    <col min="2831" max="2832" width="15.140625" style="26" bestFit="1" customWidth="1"/>
    <col min="2833" max="2834" width="16.28515625" style="26" bestFit="1" customWidth="1"/>
    <col min="2835" max="2836" width="15.140625" style="26" bestFit="1" customWidth="1"/>
    <col min="2837" max="2838" width="16.28515625" style="26" bestFit="1" customWidth="1"/>
    <col min="2839" max="2840" width="15.140625" style="26" bestFit="1" customWidth="1"/>
    <col min="2841" max="2842" width="16.28515625" style="26" bestFit="1" customWidth="1"/>
    <col min="2843" max="2844" width="15.140625" style="26" bestFit="1" customWidth="1"/>
    <col min="2845" max="2846" width="16.28515625" style="26" bestFit="1" customWidth="1"/>
    <col min="2847" max="2847" width="15.140625" style="26" bestFit="1" customWidth="1"/>
    <col min="2848" max="2850" width="16.28515625" style="26" bestFit="1" customWidth="1"/>
    <col min="2851" max="2851" width="15.140625" style="26" bestFit="1" customWidth="1"/>
    <col min="2852" max="2854" width="16.28515625" style="26" bestFit="1" customWidth="1"/>
    <col min="2855" max="2855" width="15.140625" style="26" bestFit="1" customWidth="1"/>
    <col min="2856" max="2858" width="16.28515625" style="26" bestFit="1" customWidth="1"/>
    <col min="2859" max="2859" width="15.140625" style="26" bestFit="1" customWidth="1"/>
    <col min="2860" max="2862" width="16.28515625" style="26" bestFit="1" customWidth="1"/>
    <col min="2863" max="2863" width="15.140625" style="26" bestFit="1" customWidth="1"/>
    <col min="2864" max="2866" width="16.28515625" style="26" bestFit="1" customWidth="1"/>
    <col min="2867" max="2867" width="15.140625" style="26" bestFit="1" customWidth="1"/>
    <col min="2868" max="2870" width="16.28515625" style="26" bestFit="1" customWidth="1"/>
    <col min="2871" max="2871" width="15.140625" style="26" bestFit="1" customWidth="1"/>
    <col min="2872" max="2874" width="16.28515625" style="26" bestFit="1" customWidth="1"/>
    <col min="2875" max="2875" width="15.140625" style="26" bestFit="1" customWidth="1"/>
    <col min="2876" max="2878" width="16.28515625" style="26" bestFit="1" customWidth="1"/>
    <col min="2879" max="2879" width="15.140625" style="26" bestFit="1" customWidth="1"/>
    <col min="2880" max="2881" width="16.28515625" style="26" bestFit="1" customWidth="1"/>
    <col min="2882" max="2882" width="15.140625" style="26" customWidth="1"/>
    <col min="2883" max="2883" width="15.140625" style="26" bestFit="1" customWidth="1"/>
    <col min="2884" max="2884" width="16.28515625" style="26" bestFit="1" customWidth="1"/>
    <col min="2885" max="2886" width="16.28515625" style="26" customWidth="1"/>
    <col min="2887" max="2948" width="10.7109375" style="26" customWidth="1"/>
    <col min="2949" max="3072" width="9.140625" style="26"/>
    <col min="3073" max="3073" width="69.42578125" style="26" bestFit="1" customWidth="1"/>
    <col min="3074" max="3074" width="18.28515625" style="26" bestFit="1" customWidth="1"/>
    <col min="3075" max="3082" width="18.140625" style="26" customWidth="1"/>
    <col min="3083" max="3084" width="15.140625" style="26" bestFit="1" customWidth="1"/>
    <col min="3085" max="3086" width="16.28515625" style="26" bestFit="1" customWidth="1"/>
    <col min="3087" max="3088" width="15.140625" style="26" bestFit="1" customWidth="1"/>
    <col min="3089" max="3090" width="16.28515625" style="26" bestFit="1" customWidth="1"/>
    <col min="3091" max="3092" width="15.140625" style="26" bestFit="1" customWidth="1"/>
    <col min="3093" max="3094" width="16.28515625" style="26" bestFit="1" customWidth="1"/>
    <col min="3095" max="3096" width="15.140625" style="26" bestFit="1" customWidth="1"/>
    <col min="3097" max="3098" width="16.28515625" style="26" bestFit="1" customWidth="1"/>
    <col min="3099" max="3100" width="15.140625" style="26" bestFit="1" customWidth="1"/>
    <col min="3101" max="3102" width="16.28515625" style="26" bestFit="1" customWidth="1"/>
    <col min="3103" max="3103" width="15.140625" style="26" bestFit="1" customWidth="1"/>
    <col min="3104" max="3106" width="16.28515625" style="26" bestFit="1" customWidth="1"/>
    <col min="3107" max="3107" width="15.140625" style="26" bestFit="1" customWidth="1"/>
    <col min="3108" max="3110" width="16.28515625" style="26" bestFit="1" customWidth="1"/>
    <col min="3111" max="3111" width="15.140625" style="26" bestFit="1" customWidth="1"/>
    <col min="3112" max="3114" width="16.28515625" style="26" bestFit="1" customWidth="1"/>
    <col min="3115" max="3115" width="15.140625" style="26" bestFit="1" customWidth="1"/>
    <col min="3116" max="3118" width="16.28515625" style="26" bestFit="1" customWidth="1"/>
    <col min="3119" max="3119" width="15.140625" style="26" bestFit="1" customWidth="1"/>
    <col min="3120" max="3122" width="16.28515625" style="26" bestFit="1" customWidth="1"/>
    <col min="3123" max="3123" width="15.140625" style="26" bestFit="1" customWidth="1"/>
    <col min="3124" max="3126" width="16.28515625" style="26" bestFit="1" customWidth="1"/>
    <col min="3127" max="3127" width="15.140625" style="26" bestFit="1" customWidth="1"/>
    <col min="3128" max="3130" width="16.28515625" style="26" bestFit="1" customWidth="1"/>
    <col min="3131" max="3131" width="15.140625" style="26" bestFit="1" customWidth="1"/>
    <col min="3132" max="3134" width="16.28515625" style="26" bestFit="1" customWidth="1"/>
    <col min="3135" max="3135" width="15.140625" style="26" bestFit="1" customWidth="1"/>
    <col min="3136" max="3137" width="16.28515625" style="26" bestFit="1" customWidth="1"/>
    <col min="3138" max="3138" width="15.140625" style="26" customWidth="1"/>
    <col min="3139" max="3139" width="15.140625" style="26" bestFit="1" customWidth="1"/>
    <col min="3140" max="3140" width="16.28515625" style="26" bestFit="1" customWidth="1"/>
    <col min="3141" max="3142" width="16.28515625" style="26" customWidth="1"/>
    <col min="3143" max="3204" width="10.7109375" style="26" customWidth="1"/>
    <col min="3205" max="3328" width="9.140625" style="26"/>
    <col min="3329" max="3329" width="69.42578125" style="26" bestFit="1" customWidth="1"/>
    <col min="3330" max="3330" width="18.28515625" style="26" bestFit="1" customWidth="1"/>
    <col min="3331" max="3338" width="18.140625" style="26" customWidth="1"/>
    <col min="3339" max="3340" width="15.140625" style="26" bestFit="1" customWidth="1"/>
    <col min="3341" max="3342" width="16.28515625" style="26" bestFit="1" customWidth="1"/>
    <col min="3343" max="3344" width="15.140625" style="26" bestFit="1" customWidth="1"/>
    <col min="3345" max="3346" width="16.28515625" style="26" bestFit="1" customWidth="1"/>
    <col min="3347" max="3348" width="15.140625" style="26" bestFit="1" customWidth="1"/>
    <col min="3349" max="3350" width="16.28515625" style="26" bestFit="1" customWidth="1"/>
    <col min="3351" max="3352" width="15.140625" style="26" bestFit="1" customWidth="1"/>
    <col min="3353" max="3354" width="16.28515625" style="26" bestFit="1" customWidth="1"/>
    <col min="3355" max="3356" width="15.140625" style="26" bestFit="1" customWidth="1"/>
    <col min="3357" max="3358" width="16.28515625" style="26" bestFit="1" customWidth="1"/>
    <col min="3359" max="3359" width="15.140625" style="26" bestFit="1" customWidth="1"/>
    <col min="3360" max="3362" width="16.28515625" style="26" bestFit="1" customWidth="1"/>
    <col min="3363" max="3363" width="15.140625" style="26" bestFit="1" customWidth="1"/>
    <col min="3364" max="3366" width="16.28515625" style="26" bestFit="1" customWidth="1"/>
    <col min="3367" max="3367" width="15.140625" style="26" bestFit="1" customWidth="1"/>
    <col min="3368" max="3370" width="16.28515625" style="26" bestFit="1" customWidth="1"/>
    <col min="3371" max="3371" width="15.140625" style="26" bestFit="1" customWidth="1"/>
    <col min="3372" max="3374" width="16.28515625" style="26" bestFit="1" customWidth="1"/>
    <col min="3375" max="3375" width="15.140625" style="26" bestFit="1" customWidth="1"/>
    <col min="3376" max="3378" width="16.28515625" style="26" bestFit="1" customWidth="1"/>
    <col min="3379" max="3379" width="15.140625" style="26" bestFit="1" customWidth="1"/>
    <col min="3380" max="3382" width="16.28515625" style="26" bestFit="1" customWidth="1"/>
    <col min="3383" max="3383" width="15.140625" style="26" bestFit="1" customWidth="1"/>
    <col min="3384" max="3386" width="16.28515625" style="26" bestFit="1" customWidth="1"/>
    <col min="3387" max="3387" width="15.140625" style="26" bestFit="1" customWidth="1"/>
    <col min="3388" max="3390" width="16.28515625" style="26" bestFit="1" customWidth="1"/>
    <col min="3391" max="3391" width="15.140625" style="26" bestFit="1" customWidth="1"/>
    <col min="3392" max="3393" width="16.28515625" style="26" bestFit="1" customWidth="1"/>
    <col min="3394" max="3394" width="15.140625" style="26" customWidth="1"/>
    <col min="3395" max="3395" width="15.140625" style="26" bestFit="1" customWidth="1"/>
    <col min="3396" max="3396" width="16.28515625" style="26" bestFit="1" customWidth="1"/>
    <col min="3397" max="3398" width="16.28515625" style="26" customWidth="1"/>
    <col min="3399" max="3460" width="10.7109375" style="26" customWidth="1"/>
    <col min="3461" max="3584" width="9.140625" style="26"/>
    <col min="3585" max="3585" width="69.42578125" style="26" bestFit="1" customWidth="1"/>
    <col min="3586" max="3586" width="18.28515625" style="26" bestFit="1" customWidth="1"/>
    <col min="3587" max="3594" width="18.140625" style="26" customWidth="1"/>
    <col min="3595" max="3596" width="15.140625" style="26" bestFit="1" customWidth="1"/>
    <col min="3597" max="3598" width="16.28515625" style="26" bestFit="1" customWidth="1"/>
    <col min="3599" max="3600" width="15.140625" style="26" bestFit="1" customWidth="1"/>
    <col min="3601" max="3602" width="16.28515625" style="26" bestFit="1" customWidth="1"/>
    <col min="3603" max="3604" width="15.140625" style="26" bestFit="1" customWidth="1"/>
    <col min="3605" max="3606" width="16.28515625" style="26" bestFit="1" customWidth="1"/>
    <col min="3607" max="3608" width="15.140625" style="26" bestFit="1" customWidth="1"/>
    <col min="3609" max="3610" width="16.28515625" style="26" bestFit="1" customWidth="1"/>
    <col min="3611" max="3612" width="15.140625" style="26" bestFit="1" customWidth="1"/>
    <col min="3613" max="3614" width="16.28515625" style="26" bestFit="1" customWidth="1"/>
    <col min="3615" max="3615" width="15.140625" style="26" bestFit="1" customWidth="1"/>
    <col min="3616" max="3618" width="16.28515625" style="26" bestFit="1" customWidth="1"/>
    <col min="3619" max="3619" width="15.140625" style="26" bestFit="1" customWidth="1"/>
    <col min="3620" max="3622" width="16.28515625" style="26" bestFit="1" customWidth="1"/>
    <col min="3623" max="3623" width="15.140625" style="26" bestFit="1" customWidth="1"/>
    <col min="3624" max="3626" width="16.28515625" style="26" bestFit="1" customWidth="1"/>
    <col min="3627" max="3627" width="15.140625" style="26" bestFit="1" customWidth="1"/>
    <col min="3628" max="3630" width="16.28515625" style="26" bestFit="1" customWidth="1"/>
    <col min="3631" max="3631" width="15.140625" style="26" bestFit="1" customWidth="1"/>
    <col min="3632" max="3634" width="16.28515625" style="26" bestFit="1" customWidth="1"/>
    <col min="3635" max="3635" width="15.140625" style="26" bestFit="1" customWidth="1"/>
    <col min="3636" max="3638" width="16.28515625" style="26" bestFit="1" customWidth="1"/>
    <col min="3639" max="3639" width="15.140625" style="26" bestFit="1" customWidth="1"/>
    <col min="3640" max="3642" width="16.28515625" style="26" bestFit="1" customWidth="1"/>
    <col min="3643" max="3643" width="15.140625" style="26" bestFit="1" customWidth="1"/>
    <col min="3644" max="3646" width="16.28515625" style="26" bestFit="1" customWidth="1"/>
    <col min="3647" max="3647" width="15.140625" style="26" bestFit="1" customWidth="1"/>
    <col min="3648" max="3649" width="16.28515625" style="26" bestFit="1" customWidth="1"/>
    <col min="3650" max="3650" width="15.140625" style="26" customWidth="1"/>
    <col min="3651" max="3651" width="15.140625" style="26" bestFit="1" customWidth="1"/>
    <col min="3652" max="3652" width="16.28515625" style="26" bestFit="1" customWidth="1"/>
    <col min="3653" max="3654" width="16.28515625" style="26" customWidth="1"/>
    <col min="3655" max="3716" width="10.7109375" style="26" customWidth="1"/>
    <col min="3717" max="3840" width="9.140625" style="26"/>
    <col min="3841" max="3841" width="69.42578125" style="26" bestFit="1" customWidth="1"/>
    <col min="3842" max="3842" width="18.28515625" style="26" bestFit="1" customWidth="1"/>
    <col min="3843" max="3850" width="18.140625" style="26" customWidth="1"/>
    <col min="3851" max="3852" width="15.140625" style="26" bestFit="1" customWidth="1"/>
    <col min="3853" max="3854" width="16.28515625" style="26" bestFit="1" customWidth="1"/>
    <col min="3855" max="3856" width="15.140625" style="26" bestFit="1" customWidth="1"/>
    <col min="3857" max="3858" width="16.28515625" style="26" bestFit="1" customWidth="1"/>
    <col min="3859" max="3860" width="15.140625" style="26" bestFit="1" customWidth="1"/>
    <col min="3861" max="3862" width="16.28515625" style="26" bestFit="1" customWidth="1"/>
    <col min="3863" max="3864" width="15.140625" style="26" bestFit="1" customWidth="1"/>
    <col min="3865" max="3866" width="16.28515625" style="26" bestFit="1" customWidth="1"/>
    <col min="3867" max="3868" width="15.140625" style="26" bestFit="1" customWidth="1"/>
    <col min="3869" max="3870" width="16.28515625" style="26" bestFit="1" customWidth="1"/>
    <col min="3871" max="3871" width="15.140625" style="26" bestFit="1" customWidth="1"/>
    <col min="3872" max="3874" width="16.28515625" style="26" bestFit="1" customWidth="1"/>
    <col min="3875" max="3875" width="15.140625" style="26" bestFit="1" customWidth="1"/>
    <col min="3876" max="3878" width="16.28515625" style="26" bestFit="1" customWidth="1"/>
    <col min="3879" max="3879" width="15.140625" style="26" bestFit="1" customWidth="1"/>
    <col min="3880" max="3882" width="16.28515625" style="26" bestFit="1" customWidth="1"/>
    <col min="3883" max="3883" width="15.140625" style="26" bestFit="1" customWidth="1"/>
    <col min="3884" max="3886" width="16.28515625" style="26" bestFit="1" customWidth="1"/>
    <col min="3887" max="3887" width="15.140625" style="26" bestFit="1" customWidth="1"/>
    <col min="3888" max="3890" width="16.28515625" style="26" bestFit="1" customWidth="1"/>
    <col min="3891" max="3891" width="15.140625" style="26" bestFit="1" customWidth="1"/>
    <col min="3892" max="3894" width="16.28515625" style="26" bestFit="1" customWidth="1"/>
    <col min="3895" max="3895" width="15.140625" style="26" bestFit="1" customWidth="1"/>
    <col min="3896" max="3898" width="16.28515625" style="26" bestFit="1" customWidth="1"/>
    <col min="3899" max="3899" width="15.140625" style="26" bestFit="1" customWidth="1"/>
    <col min="3900" max="3902" width="16.28515625" style="26" bestFit="1" customWidth="1"/>
    <col min="3903" max="3903" width="15.140625" style="26" bestFit="1" customWidth="1"/>
    <col min="3904" max="3905" width="16.28515625" style="26" bestFit="1" customWidth="1"/>
    <col min="3906" max="3906" width="15.140625" style="26" customWidth="1"/>
    <col min="3907" max="3907" width="15.140625" style="26" bestFit="1" customWidth="1"/>
    <col min="3908" max="3908" width="16.28515625" style="26" bestFit="1" customWidth="1"/>
    <col min="3909" max="3910" width="16.28515625" style="26" customWidth="1"/>
    <col min="3911" max="3972" width="10.7109375" style="26" customWidth="1"/>
    <col min="3973" max="4096" width="9.140625" style="26"/>
    <col min="4097" max="4097" width="69.42578125" style="26" bestFit="1" customWidth="1"/>
    <col min="4098" max="4098" width="18.28515625" style="26" bestFit="1" customWidth="1"/>
    <col min="4099" max="4106" width="18.140625" style="26" customWidth="1"/>
    <col min="4107" max="4108" width="15.140625" style="26" bestFit="1" customWidth="1"/>
    <col min="4109" max="4110" width="16.28515625" style="26" bestFit="1" customWidth="1"/>
    <col min="4111" max="4112" width="15.140625" style="26" bestFit="1" customWidth="1"/>
    <col min="4113" max="4114" width="16.28515625" style="26" bestFit="1" customWidth="1"/>
    <col min="4115" max="4116" width="15.140625" style="26" bestFit="1" customWidth="1"/>
    <col min="4117" max="4118" width="16.28515625" style="26" bestFit="1" customWidth="1"/>
    <col min="4119" max="4120" width="15.140625" style="26" bestFit="1" customWidth="1"/>
    <col min="4121" max="4122" width="16.28515625" style="26" bestFit="1" customWidth="1"/>
    <col min="4123" max="4124" width="15.140625" style="26" bestFit="1" customWidth="1"/>
    <col min="4125" max="4126" width="16.28515625" style="26" bestFit="1" customWidth="1"/>
    <col min="4127" max="4127" width="15.140625" style="26" bestFit="1" customWidth="1"/>
    <col min="4128" max="4130" width="16.28515625" style="26" bestFit="1" customWidth="1"/>
    <col min="4131" max="4131" width="15.140625" style="26" bestFit="1" customWidth="1"/>
    <col min="4132" max="4134" width="16.28515625" style="26" bestFit="1" customWidth="1"/>
    <col min="4135" max="4135" width="15.140625" style="26" bestFit="1" customWidth="1"/>
    <col min="4136" max="4138" width="16.28515625" style="26" bestFit="1" customWidth="1"/>
    <col min="4139" max="4139" width="15.140625" style="26" bestFit="1" customWidth="1"/>
    <col min="4140" max="4142" width="16.28515625" style="26" bestFit="1" customWidth="1"/>
    <col min="4143" max="4143" width="15.140625" style="26" bestFit="1" customWidth="1"/>
    <col min="4144" max="4146" width="16.28515625" style="26" bestFit="1" customWidth="1"/>
    <col min="4147" max="4147" width="15.140625" style="26" bestFit="1" customWidth="1"/>
    <col min="4148" max="4150" width="16.28515625" style="26" bestFit="1" customWidth="1"/>
    <col min="4151" max="4151" width="15.140625" style="26" bestFit="1" customWidth="1"/>
    <col min="4152" max="4154" width="16.28515625" style="26" bestFit="1" customWidth="1"/>
    <col min="4155" max="4155" width="15.140625" style="26" bestFit="1" customWidth="1"/>
    <col min="4156" max="4158" width="16.28515625" style="26" bestFit="1" customWidth="1"/>
    <col min="4159" max="4159" width="15.140625" style="26" bestFit="1" customWidth="1"/>
    <col min="4160" max="4161" width="16.28515625" style="26" bestFit="1" customWidth="1"/>
    <col min="4162" max="4162" width="15.140625" style="26" customWidth="1"/>
    <col min="4163" max="4163" width="15.140625" style="26" bestFit="1" customWidth="1"/>
    <col min="4164" max="4164" width="16.28515625" style="26" bestFit="1" customWidth="1"/>
    <col min="4165" max="4166" width="16.28515625" style="26" customWidth="1"/>
    <col min="4167" max="4228" width="10.7109375" style="26" customWidth="1"/>
    <col min="4229" max="4352" width="9.140625" style="26"/>
    <col min="4353" max="4353" width="69.42578125" style="26" bestFit="1" customWidth="1"/>
    <col min="4354" max="4354" width="18.28515625" style="26" bestFit="1" customWidth="1"/>
    <col min="4355" max="4362" width="18.140625" style="26" customWidth="1"/>
    <col min="4363" max="4364" width="15.140625" style="26" bestFit="1" customWidth="1"/>
    <col min="4365" max="4366" width="16.28515625" style="26" bestFit="1" customWidth="1"/>
    <col min="4367" max="4368" width="15.140625" style="26" bestFit="1" customWidth="1"/>
    <col min="4369" max="4370" width="16.28515625" style="26" bestFit="1" customWidth="1"/>
    <col min="4371" max="4372" width="15.140625" style="26" bestFit="1" customWidth="1"/>
    <col min="4373" max="4374" width="16.28515625" style="26" bestFit="1" customWidth="1"/>
    <col min="4375" max="4376" width="15.140625" style="26" bestFit="1" customWidth="1"/>
    <col min="4377" max="4378" width="16.28515625" style="26" bestFit="1" customWidth="1"/>
    <col min="4379" max="4380" width="15.140625" style="26" bestFit="1" customWidth="1"/>
    <col min="4381" max="4382" width="16.28515625" style="26" bestFit="1" customWidth="1"/>
    <col min="4383" max="4383" width="15.140625" style="26" bestFit="1" customWidth="1"/>
    <col min="4384" max="4386" width="16.28515625" style="26" bestFit="1" customWidth="1"/>
    <col min="4387" max="4387" width="15.140625" style="26" bestFit="1" customWidth="1"/>
    <col min="4388" max="4390" width="16.28515625" style="26" bestFit="1" customWidth="1"/>
    <col min="4391" max="4391" width="15.140625" style="26" bestFit="1" customWidth="1"/>
    <col min="4392" max="4394" width="16.28515625" style="26" bestFit="1" customWidth="1"/>
    <col min="4395" max="4395" width="15.140625" style="26" bestFit="1" customWidth="1"/>
    <col min="4396" max="4398" width="16.28515625" style="26" bestFit="1" customWidth="1"/>
    <col min="4399" max="4399" width="15.140625" style="26" bestFit="1" customWidth="1"/>
    <col min="4400" max="4402" width="16.28515625" style="26" bestFit="1" customWidth="1"/>
    <col min="4403" max="4403" width="15.140625" style="26" bestFit="1" customWidth="1"/>
    <col min="4404" max="4406" width="16.28515625" style="26" bestFit="1" customWidth="1"/>
    <col min="4407" max="4407" width="15.140625" style="26" bestFit="1" customWidth="1"/>
    <col min="4408" max="4410" width="16.28515625" style="26" bestFit="1" customWidth="1"/>
    <col min="4411" max="4411" width="15.140625" style="26" bestFit="1" customWidth="1"/>
    <col min="4412" max="4414" width="16.28515625" style="26" bestFit="1" customWidth="1"/>
    <col min="4415" max="4415" width="15.140625" style="26" bestFit="1" customWidth="1"/>
    <col min="4416" max="4417" width="16.28515625" style="26" bestFit="1" customWidth="1"/>
    <col min="4418" max="4418" width="15.140625" style="26" customWidth="1"/>
    <col min="4419" max="4419" width="15.140625" style="26" bestFit="1" customWidth="1"/>
    <col min="4420" max="4420" width="16.28515625" style="26" bestFit="1" customWidth="1"/>
    <col min="4421" max="4422" width="16.28515625" style="26" customWidth="1"/>
    <col min="4423" max="4484" width="10.7109375" style="26" customWidth="1"/>
    <col min="4485" max="4608" width="9.140625" style="26"/>
    <col min="4609" max="4609" width="69.42578125" style="26" bestFit="1" customWidth="1"/>
    <col min="4610" max="4610" width="18.28515625" style="26" bestFit="1" customWidth="1"/>
    <col min="4611" max="4618" width="18.140625" style="26" customWidth="1"/>
    <col min="4619" max="4620" width="15.140625" style="26" bestFit="1" customWidth="1"/>
    <col min="4621" max="4622" width="16.28515625" style="26" bestFit="1" customWidth="1"/>
    <col min="4623" max="4624" width="15.140625" style="26" bestFit="1" customWidth="1"/>
    <col min="4625" max="4626" width="16.28515625" style="26" bestFit="1" customWidth="1"/>
    <col min="4627" max="4628" width="15.140625" style="26" bestFit="1" customWidth="1"/>
    <col min="4629" max="4630" width="16.28515625" style="26" bestFit="1" customWidth="1"/>
    <col min="4631" max="4632" width="15.140625" style="26" bestFit="1" customWidth="1"/>
    <col min="4633" max="4634" width="16.28515625" style="26" bestFit="1" customWidth="1"/>
    <col min="4635" max="4636" width="15.140625" style="26" bestFit="1" customWidth="1"/>
    <col min="4637" max="4638" width="16.28515625" style="26" bestFit="1" customWidth="1"/>
    <col min="4639" max="4639" width="15.140625" style="26" bestFit="1" customWidth="1"/>
    <col min="4640" max="4642" width="16.28515625" style="26" bestFit="1" customWidth="1"/>
    <col min="4643" max="4643" width="15.140625" style="26" bestFit="1" customWidth="1"/>
    <col min="4644" max="4646" width="16.28515625" style="26" bestFit="1" customWidth="1"/>
    <col min="4647" max="4647" width="15.140625" style="26" bestFit="1" customWidth="1"/>
    <col min="4648" max="4650" width="16.28515625" style="26" bestFit="1" customWidth="1"/>
    <col min="4651" max="4651" width="15.140625" style="26" bestFit="1" customWidth="1"/>
    <col min="4652" max="4654" width="16.28515625" style="26" bestFit="1" customWidth="1"/>
    <col min="4655" max="4655" width="15.140625" style="26" bestFit="1" customWidth="1"/>
    <col min="4656" max="4658" width="16.28515625" style="26" bestFit="1" customWidth="1"/>
    <col min="4659" max="4659" width="15.140625" style="26" bestFit="1" customWidth="1"/>
    <col min="4660" max="4662" width="16.28515625" style="26" bestFit="1" customWidth="1"/>
    <col min="4663" max="4663" width="15.140625" style="26" bestFit="1" customWidth="1"/>
    <col min="4664" max="4666" width="16.28515625" style="26" bestFit="1" customWidth="1"/>
    <col min="4667" max="4667" width="15.140625" style="26" bestFit="1" customWidth="1"/>
    <col min="4668" max="4670" width="16.28515625" style="26" bestFit="1" customWidth="1"/>
    <col min="4671" max="4671" width="15.140625" style="26" bestFit="1" customWidth="1"/>
    <col min="4672" max="4673" width="16.28515625" style="26" bestFit="1" customWidth="1"/>
    <col min="4674" max="4674" width="15.140625" style="26" customWidth="1"/>
    <col min="4675" max="4675" width="15.140625" style="26" bestFit="1" customWidth="1"/>
    <col min="4676" max="4676" width="16.28515625" style="26" bestFit="1" customWidth="1"/>
    <col min="4677" max="4678" width="16.28515625" style="26" customWidth="1"/>
    <col min="4679" max="4740" width="10.7109375" style="26" customWidth="1"/>
    <col min="4741" max="4864" width="9.140625" style="26"/>
    <col min="4865" max="4865" width="69.42578125" style="26" bestFit="1" customWidth="1"/>
    <col min="4866" max="4866" width="18.28515625" style="26" bestFit="1" customWidth="1"/>
    <col min="4867" max="4874" width="18.140625" style="26" customWidth="1"/>
    <col min="4875" max="4876" width="15.140625" style="26" bestFit="1" customWidth="1"/>
    <col min="4877" max="4878" width="16.28515625" style="26" bestFit="1" customWidth="1"/>
    <col min="4879" max="4880" width="15.140625" style="26" bestFit="1" customWidth="1"/>
    <col min="4881" max="4882" width="16.28515625" style="26" bestFit="1" customWidth="1"/>
    <col min="4883" max="4884" width="15.140625" style="26" bestFit="1" customWidth="1"/>
    <col min="4885" max="4886" width="16.28515625" style="26" bestFit="1" customWidth="1"/>
    <col min="4887" max="4888" width="15.140625" style="26" bestFit="1" customWidth="1"/>
    <col min="4889" max="4890" width="16.28515625" style="26" bestFit="1" customWidth="1"/>
    <col min="4891" max="4892" width="15.140625" style="26" bestFit="1" customWidth="1"/>
    <col min="4893" max="4894" width="16.28515625" style="26" bestFit="1" customWidth="1"/>
    <col min="4895" max="4895" width="15.140625" style="26" bestFit="1" customWidth="1"/>
    <col min="4896" max="4898" width="16.28515625" style="26" bestFit="1" customWidth="1"/>
    <col min="4899" max="4899" width="15.140625" style="26" bestFit="1" customWidth="1"/>
    <col min="4900" max="4902" width="16.28515625" style="26" bestFit="1" customWidth="1"/>
    <col min="4903" max="4903" width="15.140625" style="26" bestFit="1" customWidth="1"/>
    <col min="4904" max="4906" width="16.28515625" style="26" bestFit="1" customWidth="1"/>
    <col min="4907" max="4907" width="15.140625" style="26" bestFit="1" customWidth="1"/>
    <col min="4908" max="4910" width="16.28515625" style="26" bestFit="1" customWidth="1"/>
    <col min="4911" max="4911" width="15.140625" style="26" bestFit="1" customWidth="1"/>
    <col min="4912" max="4914" width="16.28515625" style="26" bestFit="1" customWidth="1"/>
    <col min="4915" max="4915" width="15.140625" style="26" bestFit="1" customWidth="1"/>
    <col min="4916" max="4918" width="16.28515625" style="26" bestFit="1" customWidth="1"/>
    <col min="4919" max="4919" width="15.140625" style="26" bestFit="1" customWidth="1"/>
    <col min="4920" max="4922" width="16.28515625" style="26" bestFit="1" customWidth="1"/>
    <col min="4923" max="4923" width="15.140625" style="26" bestFit="1" customWidth="1"/>
    <col min="4924" max="4926" width="16.28515625" style="26" bestFit="1" customWidth="1"/>
    <col min="4927" max="4927" width="15.140625" style="26" bestFit="1" customWidth="1"/>
    <col min="4928" max="4929" width="16.28515625" style="26" bestFit="1" customWidth="1"/>
    <col min="4930" max="4930" width="15.140625" style="26" customWidth="1"/>
    <col min="4931" max="4931" width="15.140625" style="26" bestFit="1" customWidth="1"/>
    <col min="4932" max="4932" width="16.28515625" style="26" bestFit="1" customWidth="1"/>
    <col min="4933" max="4934" width="16.28515625" style="26" customWidth="1"/>
    <col min="4935" max="4996" width="10.7109375" style="26" customWidth="1"/>
    <col min="4997" max="5120" width="9.140625" style="26"/>
    <col min="5121" max="5121" width="69.42578125" style="26" bestFit="1" customWidth="1"/>
    <col min="5122" max="5122" width="18.28515625" style="26" bestFit="1" customWidth="1"/>
    <col min="5123" max="5130" width="18.140625" style="26" customWidth="1"/>
    <col min="5131" max="5132" width="15.140625" style="26" bestFit="1" customWidth="1"/>
    <col min="5133" max="5134" width="16.28515625" style="26" bestFit="1" customWidth="1"/>
    <col min="5135" max="5136" width="15.140625" style="26" bestFit="1" customWidth="1"/>
    <col min="5137" max="5138" width="16.28515625" style="26" bestFit="1" customWidth="1"/>
    <col min="5139" max="5140" width="15.140625" style="26" bestFit="1" customWidth="1"/>
    <col min="5141" max="5142" width="16.28515625" style="26" bestFit="1" customWidth="1"/>
    <col min="5143" max="5144" width="15.140625" style="26" bestFit="1" customWidth="1"/>
    <col min="5145" max="5146" width="16.28515625" style="26" bestFit="1" customWidth="1"/>
    <col min="5147" max="5148" width="15.140625" style="26" bestFit="1" customWidth="1"/>
    <col min="5149" max="5150" width="16.28515625" style="26" bestFit="1" customWidth="1"/>
    <col min="5151" max="5151" width="15.140625" style="26" bestFit="1" customWidth="1"/>
    <col min="5152" max="5154" width="16.28515625" style="26" bestFit="1" customWidth="1"/>
    <col min="5155" max="5155" width="15.140625" style="26" bestFit="1" customWidth="1"/>
    <col min="5156" max="5158" width="16.28515625" style="26" bestFit="1" customWidth="1"/>
    <col min="5159" max="5159" width="15.140625" style="26" bestFit="1" customWidth="1"/>
    <col min="5160" max="5162" width="16.28515625" style="26" bestFit="1" customWidth="1"/>
    <col min="5163" max="5163" width="15.140625" style="26" bestFit="1" customWidth="1"/>
    <col min="5164" max="5166" width="16.28515625" style="26" bestFit="1" customWidth="1"/>
    <col min="5167" max="5167" width="15.140625" style="26" bestFit="1" customWidth="1"/>
    <col min="5168" max="5170" width="16.28515625" style="26" bestFit="1" customWidth="1"/>
    <col min="5171" max="5171" width="15.140625" style="26" bestFit="1" customWidth="1"/>
    <col min="5172" max="5174" width="16.28515625" style="26" bestFit="1" customWidth="1"/>
    <col min="5175" max="5175" width="15.140625" style="26" bestFit="1" customWidth="1"/>
    <col min="5176" max="5178" width="16.28515625" style="26" bestFit="1" customWidth="1"/>
    <col min="5179" max="5179" width="15.140625" style="26" bestFit="1" customWidth="1"/>
    <col min="5180" max="5182" width="16.28515625" style="26" bestFit="1" customWidth="1"/>
    <col min="5183" max="5183" width="15.140625" style="26" bestFit="1" customWidth="1"/>
    <col min="5184" max="5185" width="16.28515625" style="26" bestFit="1" customWidth="1"/>
    <col min="5186" max="5186" width="15.140625" style="26" customWidth="1"/>
    <col min="5187" max="5187" width="15.140625" style="26" bestFit="1" customWidth="1"/>
    <col min="5188" max="5188" width="16.28515625" style="26" bestFit="1" customWidth="1"/>
    <col min="5189" max="5190" width="16.28515625" style="26" customWidth="1"/>
    <col min="5191" max="5252" width="10.7109375" style="26" customWidth="1"/>
    <col min="5253" max="5376" width="9.140625" style="26"/>
    <col min="5377" max="5377" width="69.42578125" style="26" bestFit="1" customWidth="1"/>
    <col min="5378" max="5378" width="18.28515625" style="26" bestFit="1" customWidth="1"/>
    <col min="5379" max="5386" width="18.140625" style="26" customWidth="1"/>
    <col min="5387" max="5388" width="15.140625" style="26" bestFit="1" customWidth="1"/>
    <col min="5389" max="5390" width="16.28515625" style="26" bestFit="1" customWidth="1"/>
    <col min="5391" max="5392" width="15.140625" style="26" bestFit="1" customWidth="1"/>
    <col min="5393" max="5394" width="16.28515625" style="26" bestFit="1" customWidth="1"/>
    <col min="5395" max="5396" width="15.140625" style="26" bestFit="1" customWidth="1"/>
    <col min="5397" max="5398" width="16.28515625" style="26" bestFit="1" customWidth="1"/>
    <col min="5399" max="5400" width="15.140625" style="26" bestFit="1" customWidth="1"/>
    <col min="5401" max="5402" width="16.28515625" style="26" bestFit="1" customWidth="1"/>
    <col min="5403" max="5404" width="15.140625" style="26" bestFit="1" customWidth="1"/>
    <col min="5405" max="5406" width="16.28515625" style="26" bestFit="1" customWidth="1"/>
    <col min="5407" max="5407" width="15.140625" style="26" bestFit="1" customWidth="1"/>
    <col min="5408" max="5410" width="16.28515625" style="26" bestFit="1" customWidth="1"/>
    <col min="5411" max="5411" width="15.140625" style="26" bestFit="1" customWidth="1"/>
    <col min="5412" max="5414" width="16.28515625" style="26" bestFit="1" customWidth="1"/>
    <col min="5415" max="5415" width="15.140625" style="26" bestFit="1" customWidth="1"/>
    <col min="5416" max="5418" width="16.28515625" style="26" bestFit="1" customWidth="1"/>
    <col min="5419" max="5419" width="15.140625" style="26" bestFit="1" customWidth="1"/>
    <col min="5420" max="5422" width="16.28515625" style="26" bestFit="1" customWidth="1"/>
    <col min="5423" max="5423" width="15.140625" style="26" bestFit="1" customWidth="1"/>
    <col min="5424" max="5426" width="16.28515625" style="26" bestFit="1" customWidth="1"/>
    <col min="5427" max="5427" width="15.140625" style="26" bestFit="1" customWidth="1"/>
    <col min="5428" max="5430" width="16.28515625" style="26" bestFit="1" customWidth="1"/>
    <col min="5431" max="5431" width="15.140625" style="26" bestFit="1" customWidth="1"/>
    <col min="5432" max="5434" width="16.28515625" style="26" bestFit="1" customWidth="1"/>
    <col min="5435" max="5435" width="15.140625" style="26" bestFit="1" customWidth="1"/>
    <col min="5436" max="5438" width="16.28515625" style="26" bestFit="1" customWidth="1"/>
    <col min="5439" max="5439" width="15.140625" style="26" bestFit="1" customWidth="1"/>
    <col min="5440" max="5441" width="16.28515625" style="26" bestFit="1" customWidth="1"/>
    <col min="5442" max="5442" width="15.140625" style="26" customWidth="1"/>
    <col min="5443" max="5443" width="15.140625" style="26" bestFit="1" customWidth="1"/>
    <col min="5444" max="5444" width="16.28515625" style="26" bestFit="1" customWidth="1"/>
    <col min="5445" max="5446" width="16.28515625" style="26" customWidth="1"/>
    <col min="5447" max="5508" width="10.7109375" style="26" customWidth="1"/>
    <col min="5509" max="5632" width="9.140625" style="26"/>
    <col min="5633" max="5633" width="69.42578125" style="26" bestFit="1" customWidth="1"/>
    <col min="5634" max="5634" width="18.28515625" style="26" bestFit="1" customWidth="1"/>
    <col min="5635" max="5642" width="18.140625" style="26" customWidth="1"/>
    <col min="5643" max="5644" width="15.140625" style="26" bestFit="1" customWidth="1"/>
    <col min="5645" max="5646" width="16.28515625" style="26" bestFit="1" customWidth="1"/>
    <col min="5647" max="5648" width="15.140625" style="26" bestFit="1" customWidth="1"/>
    <col min="5649" max="5650" width="16.28515625" style="26" bestFit="1" customWidth="1"/>
    <col min="5651" max="5652" width="15.140625" style="26" bestFit="1" customWidth="1"/>
    <col min="5653" max="5654" width="16.28515625" style="26" bestFit="1" customWidth="1"/>
    <col min="5655" max="5656" width="15.140625" style="26" bestFit="1" customWidth="1"/>
    <col min="5657" max="5658" width="16.28515625" style="26" bestFit="1" customWidth="1"/>
    <col min="5659" max="5660" width="15.140625" style="26" bestFit="1" customWidth="1"/>
    <col min="5661" max="5662" width="16.28515625" style="26" bestFit="1" customWidth="1"/>
    <col min="5663" max="5663" width="15.140625" style="26" bestFit="1" customWidth="1"/>
    <col min="5664" max="5666" width="16.28515625" style="26" bestFit="1" customWidth="1"/>
    <col min="5667" max="5667" width="15.140625" style="26" bestFit="1" customWidth="1"/>
    <col min="5668" max="5670" width="16.28515625" style="26" bestFit="1" customWidth="1"/>
    <col min="5671" max="5671" width="15.140625" style="26" bestFit="1" customWidth="1"/>
    <col min="5672" max="5674" width="16.28515625" style="26" bestFit="1" customWidth="1"/>
    <col min="5675" max="5675" width="15.140625" style="26" bestFit="1" customWidth="1"/>
    <col min="5676" max="5678" width="16.28515625" style="26" bestFit="1" customWidth="1"/>
    <col min="5679" max="5679" width="15.140625" style="26" bestFit="1" customWidth="1"/>
    <col min="5680" max="5682" width="16.28515625" style="26" bestFit="1" customWidth="1"/>
    <col min="5683" max="5683" width="15.140625" style="26" bestFit="1" customWidth="1"/>
    <col min="5684" max="5686" width="16.28515625" style="26" bestFit="1" customWidth="1"/>
    <col min="5687" max="5687" width="15.140625" style="26" bestFit="1" customWidth="1"/>
    <col min="5688" max="5690" width="16.28515625" style="26" bestFit="1" customWidth="1"/>
    <col min="5691" max="5691" width="15.140625" style="26" bestFit="1" customWidth="1"/>
    <col min="5692" max="5694" width="16.28515625" style="26" bestFit="1" customWidth="1"/>
    <col min="5695" max="5695" width="15.140625" style="26" bestFit="1" customWidth="1"/>
    <col min="5696" max="5697" width="16.28515625" style="26" bestFit="1" customWidth="1"/>
    <col min="5698" max="5698" width="15.140625" style="26" customWidth="1"/>
    <col min="5699" max="5699" width="15.140625" style="26" bestFit="1" customWidth="1"/>
    <col min="5700" max="5700" width="16.28515625" style="26" bestFit="1" customWidth="1"/>
    <col min="5701" max="5702" width="16.28515625" style="26" customWidth="1"/>
    <col min="5703" max="5764" width="10.7109375" style="26" customWidth="1"/>
    <col min="5765" max="5888" width="9.140625" style="26"/>
    <col min="5889" max="5889" width="69.42578125" style="26" bestFit="1" customWidth="1"/>
    <col min="5890" max="5890" width="18.28515625" style="26" bestFit="1" customWidth="1"/>
    <col min="5891" max="5898" width="18.140625" style="26" customWidth="1"/>
    <col min="5899" max="5900" width="15.140625" style="26" bestFit="1" customWidth="1"/>
    <col min="5901" max="5902" width="16.28515625" style="26" bestFit="1" customWidth="1"/>
    <col min="5903" max="5904" width="15.140625" style="26" bestFit="1" customWidth="1"/>
    <col min="5905" max="5906" width="16.28515625" style="26" bestFit="1" customWidth="1"/>
    <col min="5907" max="5908" width="15.140625" style="26" bestFit="1" customWidth="1"/>
    <col min="5909" max="5910" width="16.28515625" style="26" bestFit="1" customWidth="1"/>
    <col min="5911" max="5912" width="15.140625" style="26" bestFit="1" customWidth="1"/>
    <col min="5913" max="5914" width="16.28515625" style="26" bestFit="1" customWidth="1"/>
    <col min="5915" max="5916" width="15.140625" style="26" bestFit="1" customWidth="1"/>
    <col min="5917" max="5918" width="16.28515625" style="26" bestFit="1" customWidth="1"/>
    <col min="5919" max="5919" width="15.140625" style="26" bestFit="1" customWidth="1"/>
    <col min="5920" max="5922" width="16.28515625" style="26" bestFit="1" customWidth="1"/>
    <col min="5923" max="5923" width="15.140625" style="26" bestFit="1" customWidth="1"/>
    <col min="5924" max="5926" width="16.28515625" style="26" bestFit="1" customWidth="1"/>
    <col min="5927" max="5927" width="15.140625" style="26" bestFit="1" customWidth="1"/>
    <col min="5928" max="5930" width="16.28515625" style="26" bestFit="1" customWidth="1"/>
    <col min="5931" max="5931" width="15.140625" style="26" bestFit="1" customWidth="1"/>
    <col min="5932" max="5934" width="16.28515625" style="26" bestFit="1" customWidth="1"/>
    <col min="5935" max="5935" width="15.140625" style="26" bestFit="1" customWidth="1"/>
    <col min="5936" max="5938" width="16.28515625" style="26" bestFit="1" customWidth="1"/>
    <col min="5939" max="5939" width="15.140625" style="26" bestFit="1" customWidth="1"/>
    <col min="5940" max="5942" width="16.28515625" style="26" bestFit="1" customWidth="1"/>
    <col min="5943" max="5943" width="15.140625" style="26" bestFit="1" customWidth="1"/>
    <col min="5944" max="5946" width="16.28515625" style="26" bestFit="1" customWidth="1"/>
    <col min="5947" max="5947" width="15.140625" style="26" bestFit="1" customWidth="1"/>
    <col min="5948" max="5950" width="16.28515625" style="26" bestFit="1" customWidth="1"/>
    <col min="5951" max="5951" width="15.140625" style="26" bestFit="1" customWidth="1"/>
    <col min="5952" max="5953" width="16.28515625" style="26" bestFit="1" customWidth="1"/>
    <col min="5954" max="5954" width="15.140625" style="26" customWidth="1"/>
    <col min="5955" max="5955" width="15.140625" style="26" bestFit="1" customWidth="1"/>
    <col min="5956" max="5956" width="16.28515625" style="26" bestFit="1" customWidth="1"/>
    <col min="5957" max="5958" width="16.28515625" style="26" customWidth="1"/>
    <col min="5959" max="6020" width="10.7109375" style="26" customWidth="1"/>
    <col min="6021" max="6144" width="9.140625" style="26"/>
    <col min="6145" max="6145" width="69.42578125" style="26" bestFit="1" customWidth="1"/>
    <col min="6146" max="6146" width="18.28515625" style="26" bestFit="1" customWidth="1"/>
    <col min="6147" max="6154" width="18.140625" style="26" customWidth="1"/>
    <col min="6155" max="6156" width="15.140625" style="26" bestFit="1" customWidth="1"/>
    <col min="6157" max="6158" width="16.28515625" style="26" bestFit="1" customWidth="1"/>
    <col min="6159" max="6160" width="15.140625" style="26" bestFit="1" customWidth="1"/>
    <col min="6161" max="6162" width="16.28515625" style="26" bestFit="1" customWidth="1"/>
    <col min="6163" max="6164" width="15.140625" style="26" bestFit="1" customWidth="1"/>
    <col min="6165" max="6166" width="16.28515625" style="26" bestFit="1" customWidth="1"/>
    <col min="6167" max="6168" width="15.140625" style="26" bestFit="1" customWidth="1"/>
    <col min="6169" max="6170" width="16.28515625" style="26" bestFit="1" customWidth="1"/>
    <col min="6171" max="6172" width="15.140625" style="26" bestFit="1" customWidth="1"/>
    <col min="6173" max="6174" width="16.28515625" style="26" bestFit="1" customWidth="1"/>
    <col min="6175" max="6175" width="15.140625" style="26" bestFit="1" customWidth="1"/>
    <col min="6176" max="6178" width="16.28515625" style="26" bestFit="1" customWidth="1"/>
    <col min="6179" max="6179" width="15.140625" style="26" bestFit="1" customWidth="1"/>
    <col min="6180" max="6182" width="16.28515625" style="26" bestFit="1" customWidth="1"/>
    <col min="6183" max="6183" width="15.140625" style="26" bestFit="1" customWidth="1"/>
    <col min="6184" max="6186" width="16.28515625" style="26" bestFit="1" customWidth="1"/>
    <col min="6187" max="6187" width="15.140625" style="26" bestFit="1" customWidth="1"/>
    <col min="6188" max="6190" width="16.28515625" style="26" bestFit="1" customWidth="1"/>
    <col min="6191" max="6191" width="15.140625" style="26" bestFit="1" customWidth="1"/>
    <col min="6192" max="6194" width="16.28515625" style="26" bestFit="1" customWidth="1"/>
    <col min="6195" max="6195" width="15.140625" style="26" bestFit="1" customWidth="1"/>
    <col min="6196" max="6198" width="16.28515625" style="26" bestFit="1" customWidth="1"/>
    <col min="6199" max="6199" width="15.140625" style="26" bestFit="1" customWidth="1"/>
    <col min="6200" max="6202" width="16.28515625" style="26" bestFit="1" customWidth="1"/>
    <col min="6203" max="6203" width="15.140625" style="26" bestFit="1" customWidth="1"/>
    <col min="6204" max="6206" width="16.28515625" style="26" bestFit="1" customWidth="1"/>
    <col min="6207" max="6207" width="15.140625" style="26" bestFit="1" customWidth="1"/>
    <col min="6208" max="6209" width="16.28515625" style="26" bestFit="1" customWidth="1"/>
    <col min="6210" max="6210" width="15.140625" style="26" customWidth="1"/>
    <col min="6211" max="6211" width="15.140625" style="26" bestFit="1" customWidth="1"/>
    <col min="6212" max="6212" width="16.28515625" style="26" bestFit="1" customWidth="1"/>
    <col min="6213" max="6214" width="16.28515625" style="26" customWidth="1"/>
    <col min="6215" max="6276" width="10.7109375" style="26" customWidth="1"/>
    <col min="6277" max="6400" width="9.140625" style="26"/>
    <col min="6401" max="6401" width="69.42578125" style="26" bestFit="1" customWidth="1"/>
    <col min="6402" max="6402" width="18.28515625" style="26" bestFit="1" customWidth="1"/>
    <col min="6403" max="6410" width="18.140625" style="26" customWidth="1"/>
    <col min="6411" max="6412" width="15.140625" style="26" bestFit="1" customWidth="1"/>
    <col min="6413" max="6414" width="16.28515625" style="26" bestFit="1" customWidth="1"/>
    <col min="6415" max="6416" width="15.140625" style="26" bestFit="1" customWidth="1"/>
    <col min="6417" max="6418" width="16.28515625" style="26" bestFit="1" customWidth="1"/>
    <col min="6419" max="6420" width="15.140625" style="26" bestFit="1" customWidth="1"/>
    <col min="6421" max="6422" width="16.28515625" style="26" bestFit="1" customWidth="1"/>
    <col min="6423" max="6424" width="15.140625" style="26" bestFit="1" customWidth="1"/>
    <col min="6425" max="6426" width="16.28515625" style="26" bestFit="1" customWidth="1"/>
    <col min="6427" max="6428" width="15.140625" style="26" bestFit="1" customWidth="1"/>
    <col min="6429" max="6430" width="16.28515625" style="26" bestFit="1" customWidth="1"/>
    <col min="6431" max="6431" width="15.140625" style="26" bestFit="1" customWidth="1"/>
    <col min="6432" max="6434" width="16.28515625" style="26" bestFit="1" customWidth="1"/>
    <col min="6435" max="6435" width="15.140625" style="26" bestFit="1" customWidth="1"/>
    <col min="6436" max="6438" width="16.28515625" style="26" bestFit="1" customWidth="1"/>
    <col min="6439" max="6439" width="15.140625" style="26" bestFit="1" customWidth="1"/>
    <col min="6440" max="6442" width="16.28515625" style="26" bestFit="1" customWidth="1"/>
    <col min="6443" max="6443" width="15.140625" style="26" bestFit="1" customWidth="1"/>
    <col min="6444" max="6446" width="16.28515625" style="26" bestFit="1" customWidth="1"/>
    <col min="6447" max="6447" width="15.140625" style="26" bestFit="1" customWidth="1"/>
    <col min="6448" max="6450" width="16.28515625" style="26" bestFit="1" customWidth="1"/>
    <col min="6451" max="6451" width="15.140625" style="26" bestFit="1" customWidth="1"/>
    <col min="6452" max="6454" width="16.28515625" style="26" bestFit="1" customWidth="1"/>
    <col min="6455" max="6455" width="15.140625" style="26" bestFit="1" customWidth="1"/>
    <col min="6456" max="6458" width="16.28515625" style="26" bestFit="1" customWidth="1"/>
    <col min="6459" max="6459" width="15.140625" style="26" bestFit="1" customWidth="1"/>
    <col min="6460" max="6462" width="16.28515625" style="26" bestFit="1" customWidth="1"/>
    <col min="6463" max="6463" width="15.140625" style="26" bestFit="1" customWidth="1"/>
    <col min="6464" max="6465" width="16.28515625" style="26" bestFit="1" customWidth="1"/>
    <col min="6466" max="6466" width="15.140625" style="26" customWidth="1"/>
    <col min="6467" max="6467" width="15.140625" style="26" bestFit="1" customWidth="1"/>
    <col min="6468" max="6468" width="16.28515625" style="26" bestFit="1" customWidth="1"/>
    <col min="6469" max="6470" width="16.28515625" style="26" customWidth="1"/>
    <col min="6471" max="6532" width="10.7109375" style="26" customWidth="1"/>
    <col min="6533" max="6656" width="9.140625" style="26"/>
    <col min="6657" max="6657" width="69.42578125" style="26" bestFit="1" customWidth="1"/>
    <col min="6658" max="6658" width="18.28515625" style="26" bestFit="1" customWidth="1"/>
    <col min="6659" max="6666" width="18.140625" style="26" customWidth="1"/>
    <col min="6667" max="6668" width="15.140625" style="26" bestFit="1" customWidth="1"/>
    <col min="6669" max="6670" width="16.28515625" style="26" bestFit="1" customWidth="1"/>
    <col min="6671" max="6672" width="15.140625" style="26" bestFit="1" customWidth="1"/>
    <col min="6673" max="6674" width="16.28515625" style="26" bestFit="1" customWidth="1"/>
    <col min="6675" max="6676" width="15.140625" style="26" bestFit="1" customWidth="1"/>
    <col min="6677" max="6678" width="16.28515625" style="26" bestFit="1" customWidth="1"/>
    <col min="6679" max="6680" width="15.140625" style="26" bestFit="1" customWidth="1"/>
    <col min="6681" max="6682" width="16.28515625" style="26" bestFit="1" customWidth="1"/>
    <col min="6683" max="6684" width="15.140625" style="26" bestFit="1" customWidth="1"/>
    <col min="6685" max="6686" width="16.28515625" style="26" bestFit="1" customWidth="1"/>
    <col min="6687" max="6687" width="15.140625" style="26" bestFit="1" customWidth="1"/>
    <col min="6688" max="6690" width="16.28515625" style="26" bestFit="1" customWidth="1"/>
    <col min="6691" max="6691" width="15.140625" style="26" bestFit="1" customWidth="1"/>
    <col min="6692" max="6694" width="16.28515625" style="26" bestFit="1" customWidth="1"/>
    <col min="6695" max="6695" width="15.140625" style="26" bestFit="1" customWidth="1"/>
    <col min="6696" max="6698" width="16.28515625" style="26" bestFit="1" customWidth="1"/>
    <col min="6699" max="6699" width="15.140625" style="26" bestFit="1" customWidth="1"/>
    <col min="6700" max="6702" width="16.28515625" style="26" bestFit="1" customWidth="1"/>
    <col min="6703" max="6703" width="15.140625" style="26" bestFit="1" customWidth="1"/>
    <col min="6704" max="6706" width="16.28515625" style="26" bestFit="1" customWidth="1"/>
    <col min="6707" max="6707" width="15.140625" style="26" bestFit="1" customWidth="1"/>
    <col min="6708" max="6710" width="16.28515625" style="26" bestFit="1" customWidth="1"/>
    <col min="6711" max="6711" width="15.140625" style="26" bestFit="1" customWidth="1"/>
    <col min="6712" max="6714" width="16.28515625" style="26" bestFit="1" customWidth="1"/>
    <col min="6715" max="6715" width="15.140625" style="26" bestFit="1" customWidth="1"/>
    <col min="6716" max="6718" width="16.28515625" style="26" bestFit="1" customWidth="1"/>
    <col min="6719" max="6719" width="15.140625" style="26" bestFit="1" customWidth="1"/>
    <col min="6720" max="6721" width="16.28515625" style="26" bestFit="1" customWidth="1"/>
    <col min="6722" max="6722" width="15.140625" style="26" customWidth="1"/>
    <col min="6723" max="6723" width="15.140625" style="26" bestFit="1" customWidth="1"/>
    <col min="6724" max="6724" width="16.28515625" style="26" bestFit="1" customWidth="1"/>
    <col min="6725" max="6726" width="16.28515625" style="26" customWidth="1"/>
    <col min="6727" max="6788" width="10.7109375" style="26" customWidth="1"/>
    <col min="6789" max="6912" width="9.140625" style="26"/>
    <col min="6913" max="6913" width="69.42578125" style="26" bestFit="1" customWidth="1"/>
    <col min="6914" max="6914" width="18.28515625" style="26" bestFit="1" customWidth="1"/>
    <col min="6915" max="6922" width="18.140625" style="26" customWidth="1"/>
    <col min="6923" max="6924" width="15.140625" style="26" bestFit="1" customWidth="1"/>
    <col min="6925" max="6926" width="16.28515625" style="26" bestFit="1" customWidth="1"/>
    <col min="6927" max="6928" width="15.140625" style="26" bestFit="1" customWidth="1"/>
    <col min="6929" max="6930" width="16.28515625" style="26" bestFit="1" customWidth="1"/>
    <col min="6931" max="6932" width="15.140625" style="26" bestFit="1" customWidth="1"/>
    <col min="6933" max="6934" width="16.28515625" style="26" bestFit="1" customWidth="1"/>
    <col min="6935" max="6936" width="15.140625" style="26" bestFit="1" customWidth="1"/>
    <col min="6937" max="6938" width="16.28515625" style="26" bestFit="1" customWidth="1"/>
    <col min="6939" max="6940" width="15.140625" style="26" bestFit="1" customWidth="1"/>
    <col min="6941" max="6942" width="16.28515625" style="26" bestFit="1" customWidth="1"/>
    <col min="6943" max="6943" width="15.140625" style="26" bestFit="1" customWidth="1"/>
    <col min="6944" max="6946" width="16.28515625" style="26" bestFit="1" customWidth="1"/>
    <col min="6947" max="6947" width="15.140625" style="26" bestFit="1" customWidth="1"/>
    <col min="6948" max="6950" width="16.28515625" style="26" bestFit="1" customWidth="1"/>
    <col min="6951" max="6951" width="15.140625" style="26" bestFit="1" customWidth="1"/>
    <col min="6952" max="6954" width="16.28515625" style="26" bestFit="1" customWidth="1"/>
    <col min="6955" max="6955" width="15.140625" style="26" bestFit="1" customWidth="1"/>
    <col min="6956" max="6958" width="16.28515625" style="26" bestFit="1" customWidth="1"/>
    <col min="6959" max="6959" width="15.140625" style="26" bestFit="1" customWidth="1"/>
    <col min="6960" max="6962" width="16.28515625" style="26" bestFit="1" customWidth="1"/>
    <col min="6963" max="6963" width="15.140625" style="26" bestFit="1" customWidth="1"/>
    <col min="6964" max="6966" width="16.28515625" style="26" bestFit="1" customWidth="1"/>
    <col min="6967" max="6967" width="15.140625" style="26" bestFit="1" customWidth="1"/>
    <col min="6968" max="6970" width="16.28515625" style="26" bestFit="1" customWidth="1"/>
    <col min="6971" max="6971" width="15.140625" style="26" bestFit="1" customWidth="1"/>
    <col min="6972" max="6974" width="16.28515625" style="26" bestFit="1" customWidth="1"/>
    <col min="6975" max="6975" width="15.140625" style="26" bestFit="1" customWidth="1"/>
    <col min="6976" max="6977" width="16.28515625" style="26" bestFit="1" customWidth="1"/>
    <col min="6978" max="6978" width="15.140625" style="26" customWidth="1"/>
    <col min="6979" max="6979" width="15.140625" style="26" bestFit="1" customWidth="1"/>
    <col min="6980" max="6980" width="16.28515625" style="26" bestFit="1" customWidth="1"/>
    <col min="6981" max="6982" width="16.28515625" style="26" customWidth="1"/>
    <col min="6983" max="7044" width="10.7109375" style="26" customWidth="1"/>
    <col min="7045" max="7168" width="9.140625" style="26"/>
    <col min="7169" max="7169" width="69.42578125" style="26" bestFit="1" customWidth="1"/>
    <col min="7170" max="7170" width="18.28515625" style="26" bestFit="1" customWidth="1"/>
    <col min="7171" max="7178" width="18.140625" style="26" customWidth="1"/>
    <col min="7179" max="7180" width="15.140625" style="26" bestFit="1" customWidth="1"/>
    <col min="7181" max="7182" width="16.28515625" style="26" bestFit="1" customWidth="1"/>
    <col min="7183" max="7184" width="15.140625" style="26" bestFit="1" customWidth="1"/>
    <col min="7185" max="7186" width="16.28515625" style="26" bestFit="1" customWidth="1"/>
    <col min="7187" max="7188" width="15.140625" style="26" bestFit="1" customWidth="1"/>
    <col min="7189" max="7190" width="16.28515625" style="26" bestFit="1" customWidth="1"/>
    <col min="7191" max="7192" width="15.140625" style="26" bestFit="1" customWidth="1"/>
    <col min="7193" max="7194" width="16.28515625" style="26" bestFit="1" customWidth="1"/>
    <col min="7195" max="7196" width="15.140625" style="26" bestFit="1" customWidth="1"/>
    <col min="7197" max="7198" width="16.28515625" style="26" bestFit="1" customWidth="1"/>
    <col min="7199" max="7199" width="15.140625" style="26" bestFit="1" customWidth="1"/>
    <col min="7200" max="7202" width="16.28515625" style="26" bestFit="1" customWidth="1"/>
    <col min="7203" max="7203" width="15.140625" style="26" bestFit="1" customWidth="1"/>
    <col min="7204" max="7206" width="16.28515625" style="26" bestFit="1" customWidth="1"/>
    <col min="7207" max="7207" width="15.140625" style="26" bestFit="1" customWidth="1"/>
    <col min="7208" max="7210" width="16.28515625" style="26" bestFit="1" customWidth="1"/>
    <col min="7211" max="7211" width="15.140625" style="26" bestFit="1" customWidth="1"/>
    <col min="7212" max="7214" width="16.28515625" style="26" bestFit="1" customWidth="1"/>
    <col min="7215" max="7215" width="15.140625" style="26" bestFit="1" customWidth="1"/>
    <col min="7216" max="7218" width="16.28515625" style="26" bestFit="1" customWidth="1"/>
    <col min="7219" max="7219" width="15.140625" style="26" bestFit="1" customWidth="1"/>
    <col min="7220" max="7222" width="16.28515625" style="26" bestFit="1" customWidth="1"/>
    <col min="7223" max="7223" width="15.140625" style="26" bestFit="1" customWidth="1"/>
    <col min="7224" max="7226" width="16.28515625" style="26" bestFit="1" customWidth="1"/>
    <col min="7227" max="7227" width="15.140625" style="26" bestFit="1" customWidth="1"/>
    <col min="7228" max="7230" width="16.28515625" style="26" bestFit="1" customWidth="1"/>
    <col min="7231" max="7231" width="15.140625" style="26" bestFit="1" customWidth="1"/>
    <col min="7232" max="7233" width="16.28515625" style="26" bestFit="1" customWidth="1"/>
    <col min="7234" max="7234" width="15.140625" style="26" customWidth="1"/>
    <col min="7235" max="7235" width="15.140625" style="26" bestFit="1" customWidth="1"/>
    <col min="7236" max="7236" width="16.28515625" style="26" bestFit="1" customWidth="1"/>
    <col min="7237" max="7238" width="16.28515625" style="26" customWidth="1"/>
    <col min="7239" max="7300" width="10.7109375" style="26" customWidth="1"/>
    <col min="7301" max="7424" width="9.140625" style="26"/>
    <col min="7425" max="7425" width="69.42578125" style="26" bestFit="1" customWidth="1"/>
    <col min="7426" max="7426" width="18.28515625" style="26" bestFit="1" customWidth="1"/>
    <col min="7427" max="7434" width="18.140625" style="26" customWidth="1"/>
    <col min="7435" max="7436" width="15.140625" style="26" bestFit="1" customWidth="1"/>
    <col min="7437" max="7438" width="16.28515625" style="26" bestFit="1" customWidth="1"/>
    <col min="7439" max="7440" width="15.140625" style="26" bestFit="1" customWidth="1"/>
    <col min="7441" max="7442" width="16.28515625" style="26" bestFit="1" customWidth="1"/>
    <col min="7443" max="7444" width="15.140625" style="26" bestFit="1" customWidth="1"/>
    <col min="7445" max="7446" width="16.28515625" style="26" bestFit="1" customWidth="1"/>
    <col min="7447" max="7448" width="15.140625" style="26" bestFit="1" customWidth="1"/>
    <col min="7449" max="7450" width="16.28515625" style="26" bestFit="1" customWidth="1"/>
    <col min="7451" max="7452" width="15.140625" style="26" bestFit="1" customWidth="1"/>
    <col min="7453" max="7454" width="16.28515625" style="26" bestFit="1" customWidth="1"/>
    <col min="7455" max="7455" width="15.140625" style="26" bestFit="1" customWidth="1"/>
    <col min="7456" max="7458" width="16.28515625" style="26" bestFit="1" customWidth="1"/>
    <col min="7459" max="7459" width="15.140625" style="26" bestFit="1" customWidth="1"/>
    <col min="7460" max="7462" width="16.28515625" style="26" bestFit="1" customWidth="1"/>
    <col min="7463" max="7463" width="15.140625" style="26" bestFit="1" customWidth="1"/>
    <col min="7464" max="7466" width="16.28515625" style="26" bestFit="1" customWidth="1"/>
    <col min="7467" max="7467" width="15.140625" style="26" bestFit="1" customWidth="1"/>
    <col min="7468" max="7470" width="16.28515625" style="26" bestFit="1" customWidth="1"/>
    <col min="7471" max="7471" width="15.140625" style="26" bestFit="1" customWidth="1"/>
    <col min="7472" max="7474" width="16.28515625" style="26" bestFit="1" customWidth="1"/>
    <col min="7475" max="7475" width="15.140625" style="26" bestFit="1" customWidth="1"/>
    <col min="7476" max="7478" width="16.28515625" style="26" bestFit="1" customWidth="1"/>
    <col min="7479" max="7479" width="15.140625" style="26" bestFit="1" customWidth="1"/>
    <col min="7480" max="7482" width="16.28515625" style="26" bestFit="1" customWidth="1"/>
    <col min="7483" max="7483" width="15.140625" style="26" bestFit="1" customWidth="1"/>
    <col min="7484" max="7486" width="16.28515625" style="26" bestFit="1" customWidth="1"/>
    <col min="7487" max="7487" width="15.140625" style="26" bestFit="1" customWidth="1"/>
    <col min="7488" max="7489" width="16.28515625" style="26" bestFit="1" customWidth="1"/>
    <col min="7490" max="7490" width="15.140625" style="26" customWidth="1"/>
    <col min="7491" max="7491" width="15.140625" style="26" bestFit="1" customWidth="1"/>
    <col min="7492" max="7492" width="16.28515625" style="26" bestFit="1" customWidth="1"/>
    <col min="7493" max="7494" width="16.28515625" style="26" customWidth="1"/>
    <col min="7495" max="7556" width="10.7109375" style="26" customWidth="1"/>
    <col min="7557" max="7680" width="9.140625" style="26"/>
    <col min="7681" max="7681" width="69.42578125" style="26" bestFit="1" customWidth="1"/>
    <col min="7682" max="7682" width="18.28515625" style="26" bestFit="1" customWidth="1"/>
    <col min="7683" max="7690" width="18.140625" style="26" customWidth="1"/>
    <col min="7691" max="7692" width="15.140625" style="26" bestFit="1" customWidth="1"/>
    <col min="7693" max="7694" width="16.28515625" style="26" bestFit="1" customWidth="1"/>
    <col min="7695" max="7696" width="15.140625" style="26" bestFit="1" customWidth="1"/>
    <col min="7697" max="7698" width="16.28515625" style="26" bestFit="1" customWidth="1"/>
    <col min="7699" max="7700" width="15.140625" style="26" bestFit="1" customWidth="1"/>
    <col min="7701" max="7702" width="16.28515625" style="26" bestFit="1" customWidth="1"/>
    <col min="7703" max="7704" width="15.140625" style="26" bestFit="1" customWidth="1"/>
    <col min="7705" max="7706" width="16.28515625" style="26" bestFit="1" customWidth="1"/>
    <col min="7707" max="7708" width="15.140625" style="26" bestFit="1" customWidth="1"/>
    <col min="7709" max="7710" width="16.28515625" style="26" bestFit="1" customWidth="1"/>
    <col min="7711" max="7711" width="15.140625" style="26" bestFit="1" customWidth="1"/>
    <col min="7712" max="7714" width="16.28515625" style="26" bestFit="1" customWidth="1"/>
    <col min="7715" max="7715" width="15.140625" style="26" bestFit="1" customWidth="1"/>
    <col min="7716" max="7718" width="16.28515625" style="26" bestFit="1" customWidth="1"/>
    <col min="7719" max="7719" width="15.140625" style="26" bestFit="1" customWidth="1"/>
    <col min="7720" max="7722" width="16.28515625" style="26" bestFit="1" customWidth="1"/>
    <col min="7723" max="7723" width="15.140625" style="26" bestFit="1" customWidth="1"/>
    <col min="7724" max="7726" width="16.28515625" style="26" bestFit="1" customWidth="1"/>
    <col min="7727" max="7727" width="15.140625" style="26" bestFit="1" customWidth="1"/>
    <col min="7728" max="7730" width="16.28515625" style="26" bestFit="1" customWidth="1"/>
    <col min="7731" max="7731" width="15.140625" style="26" bestFit="1" customWidth="1"/>
    <col min="7732" max="7734" width="16.28515625" style="26" bestFit="1" customWidth="1"/>
    <col min="7735" max="7735" width="15.140625" style="26" bestFit="1" customWidth="1"/>
    <col min="7736" max="7738" width="16.28515625" style="26" bestFit="1" customWidth="1"/>
    <col min="7739" max="7739" width="15.140625" style="26" bestFit="1" customWidth="1"/>
    <col min="7740" max="7742" width="16.28515625" style="26" bestFit="1" customWidth="1"/>
    <col min="7743" max="7743" width="15.140625" style="26" bestFit="1" customWidth="1"/>
    <col min="7744" max="7745" width="16.28515625" style="26" bestFit="1" customWidth="1"/>
    <col min="7746" max="7746" width="15.140625" style="26" customWidth="1"/>
    <col min="7747" max="7747" width="15.140625" style="26" bestFit="1" customWidth="1"/>
    <col min="7748" max="7748" width="16.28515625" style="26" bestFit="1" customWidth="1"/>
    <col min="7749" max="7750" width="16.28515625" style="26" customWidth="1"/>
    <col min="7751" max="7812" width="10.7109375" style="26" customWidth="1"/>
    <col min="7813" max="7936" width="9.140625" style="26"/>
    <col min="7937" max="7937" width="69.42578125" style="26" bestFit="1" customWidth="1"/>
    <col min="7938" max="7938" width="18.28515625" style="26" bestFit="1" customWidth="1"/>
    <col min="7939" max="7946" width="18.140625" style="26" customWidth="1"/>
    <col min="7947" max="7948" width="15.140625" style="26" bestFit="1" customWidth="1"/>
    <col min="7949" max="7950" width="16.28515625" style="26" bestFit="1" customWidth="1"/>
    <col min="7951" max="7952" width="15.140625" style="26" bestFit="1" customWidth="1"/>
    <col min="7953" max="7954" width="16.28515625" style="26" bestFit="1" customWidth="1"/>
    <col min="7955" max="7956" width="15.140625" style="26" bestFit="1" customWidth="1"/>
    <col min="7957" max="7958" width="16.28515625" style="26" bestFit="1" customWidth="1"/>
    <col min="7959" max="7960" width="15.140625" style="26" bestFit="1" customWidth="1"/>
    <col min="7961" max="7962" width="16.28515625" style="26" bestFit="1" customWidth="1"/>
    <col min="7963" max="7964" width="15.140625" style="26" bestFit="1" customWidth="1"/>
    <col min="7965" max="7966" width="16.28515625" style="26" bestFit="1" customWidth="1"/>
    <col min="7967" max="7967" width="15.140625" style="26" bestFit="1" customWidth="1"/>
    <col min="7968" max="7970" width="16.28515625" style="26" bestFit="1" customWidth="1"/>
    <col min="7971" max="7971" width="15.140625" style="26" bestFit="1" customWidth="1"/>
    <col min="7972" max="7974" width="16.28515625" style="26" bestFit="1" customWidth="1"/>
    <col min="7975" max="7975" width="15.140625" style="26" bestFit="1" customWidth="1"/>
    <col min="7976" max="7978" width="16.28515625" style="26" bestFit="1" customWidth="1"/>
    <col min="7979" max="7979" width="15.140625" style="26" bestFit="1" customWidth="1"/>
    <col min="7980" max="7982" width="16.28515625" style="26" bestFit="1" customWidth="1"/>
    <col min="7983" max="7983" width="15.140625" style="26" bestFit="1" customWidth="1"/>
    <col min="7984" max="7986" width="16.28515625" style="26" bestFit="1" customWidth="1"/>
    <col min="7987" max="7987" width="15.140625" style="26" bestFit="1" customWidth="1"/>
    <col min="7988" max="7990" width="16.28515625" style="26" bestFit="1" customWidth="1"/>
    <col min="7991" max="7991" width="15.140625" style="26" bestFit="1" customWidth="1"/>
    <col min="7992" max="7994" width="16.28515625" style="26" bestFit="1" customWidth="1"/>
    <col min="7995" max="7995" width="15.140625" style="26" bestFit="1" customWidth="1"/>
    <col min="7996" max="7998" width="16.28515625" style="26" bestFit="1" customWidth="1"/>
    <col min="7999" max="7999" width="15.140625" style="26" bestFit="1" customWidth="1"/>
    <col min="8000" max="8001" width="16.28515625" style="26" bestFit="1" customWidth="1"/>
    <col min="8002" max="8002" width="15.140625" style="26" customWidth="1"/>
    <col min="8003" max="8003" width="15.140625" style="26" bestFit="1" customWidth="1"/>
    <col min="8004" max="8004" width="16.28515625" style="26" bestFit="1" customWidth="1"/>
    <col min="8005" max="8006" width="16.28515625" style="26" customWidth="1"/>
    <col min="8007" max="8068" width="10.7109375" style="26" customWidth="1"/>
    <col min="8069" max="8192" width="9.140625" style="26"/>
    <col min="8193" max="8193" width="69.42578125" style="26" bestFit="1" customWidth="1"/>
    <col min="8194" max="8194" width="18.28515625" style="26" bestFit="1" customWidth="1"/>
    <col min="8195" max="8202" width="18.140625" style="26" customWidth="1"/>
    <col min="8203" max="8204" width="15.140625" style="26" bestFit="1" customWidth="1"/>
    <col min="8205" max="8206" width="16.28515625" style="26" bestFit="1" customWidth="1"/>
    <col min="8207" max="8208" width="15.140625" style="26" bestFit="1" customWidth="1"/>
    <col min="8209" max="8210" width="16.28515625" style="26" bestFit="1" customWidth="1"/>
    <col min="8211" max="8212" width="15.140625" style="26" bestFit="1" customWidth="1"/>
    <col min="8213" max="8214" width="16.28515625" style="26" bestFit="1" customWidth="1"/>
    <col min="8215" max="8216" width="15.140625" style="26" bestFit="1" customWidth="1"/>
    <col min="8217" max="8218" width="16.28515625" style="26" bestFit="1" customWidth="1"/>
    <col min="8219" max="8220" width="15.140625" style="26" bestFit="1" customWidth="1"/>
    <col min="8221" max="8222" width="16.28515625" style="26" bestFit="1" customWidth="1"/>
    <col min="8223" max="8223" width="15.140625" style="26" bestFit="1" customWidth="1"/>
    <col min="8224" max="8226" width="16.28515625" style="26" bestFit="1" customWidth="1"/>
    <col min="8227" max="8227" width="15.140625" style="26" bestFit="1" customWidth="1"/>
    <col min="8228" max="8230" width="16.28515625" style="26" bestFit="1" customWidth="1"/>
    <col min="8231" max="8231" width="15.140625" style="26" bestFit="1" customWidth="1"/>
    <col min="8232" max="8234" width="16.28515625" style="26" bestFit="1" customWidth="1"/>
    <col min="8235" max="8235" width="15.140625" style="26" bestFit="1" customWidth="1"/>
    <col min="8236" max="8238" width="16.28515625" style="26" bestFit="1" customWidth="1"/>
    <col min="8239" max="8239" width="15.140625" style="26" bestFit="1" customWidth="1"/>
    <col min="8240" max="8242" width="16.28515625" style="26" bestFit="1" customWidth="1"/>
    <col min="8243" max="8243" width="15.140625" style="26" bestFit="1" customWidth="1"/>
    <col min="8244" max="8246" width="16.28515625" style="26" bestFit="1" customWidth="1"/>
    <col min="8247" max="8247" width="15.140625" style="26" bestFit="1" customWidth="1"/>
    <col min="8248" max="8250" width="16.28515625" style="26" bestFit="1" customWidth="1"/>
    <col min="8251" max="8251" width="15.140625" style="26" bestFit="1" customWidth="1"/>
    <col min="8252" max="8254" width="16.28515625" style="26" bestFit="1" customWidth="1"/>
    <col min="8255" max="8255" width="15.140625" style="26" bestFit="1" customWidth="1"/>
    <col min="8256" max="8257" width="16.28515625" style="26" bestFit="1" customWidth="1"/>
    <col min="8258" max="8258" width="15.140625" style="26" customWidth="1"/>
    <col min="8259" max="8259" width="15.140625" style="26" bestFit="1" customWidth="1"/>
    <col min="8260" max="8260" width="16.28515625" style="26" bestFit="1" customWidth="1"/>
    <col min="8261" max="8262" width="16.28515625" style="26" customWidth="1"/>
    <col min="8263" max="8324" width="10.7109375" style="26" customWidth="1"/>
    <col min="8325" max="8448" width="9.140625" style="26"/>
    <col min="8449" max="8449" width="69.42578125" style="26" bestFit="1" customWidth="1"/>
    <col min="8450" max="8450" width="18.28515625" style="26" bestFit="1" customWidth="1"/>
    <col min="8451" max="8458" width="18.140625" style="26" customWidth="1"/>
    <col min="8459" max="8460" width="15.140625" style="26" bestFit="1" customWidth="1"/>
    <col min="8461" max="8462" width="16.28515625" style="26" bestFit="1" customWidth="1"/>
    <col min="8463" max="8464" width="15.140625" style="26" bestFit="1" customWidth="1"/>
    <col min="8465" max="8466" width="16.28515625" style="26" bestFit="1" customWidth="1"/>
    <col min="8467" max="8468" width="15.140625" style="26" bestFit="1" customWidth="1"/>
    <col min="8469" max="8470" width="16.28515625" style="26" bestFit="1" customWidth="1"/>
    <col min="8471" max="8472" width="15.140625" style="26" bestFit="1" customWidth="1"/>
    <col min="8473" max="8474" width="16.28515625" style="26" bestFit="1" customWidth="1"/>
    <col min="8475" max="8476" width="15.140625" style="26" bestFit="1" customWidth="1"/>
    <col min="8477" max="8478" width="16.28515625" style="26" bestFit="1" customWidth="1"/>
    <col min="8479" max="8479" width="15.140625" style="26" bestFit="1" customWidth="1"/>
    <col min="8480" max="8482" width="16.28515625" style="26" bestFit="1" customWidth="1"/>
    <col min="8483" max="8483" width="15.140625" style="26" bestFit="1" customWidth="1"/>
    <col min="8484" max="8486" width="16.28515625" style="26" bestFit="1" customWidth="1"/>
    <col min="8487" max="8487" width="15.140625" style="26" bestFit="1" customWidth="1"/>
    <col min="8488" max="8490" width="16.28515625" style="26" bestFit="1" customWidth="1"/>
    <col min="8491" max="8491" width="15.140625" style="26" bestFit="1" customWidth="1"/>
    <col min="8492" max="8494" width="16.28515625" style="26" bestFit="1" customWidth="1"/>
    <col min="8495" max="8495" width="15.140625" style="26" bestFit="1" customWidth="1"/>
    <col min="8496" max="8498" width="16.28515625" style="26" bestFit="1" customWidth="1"/>
    <col min="8499" max="8499" width="15.140625" style="26" bestFit="1" customWidth="1"/>
    <col min="8500" max="8502" width="16.28515625" style="26" bestFit="1" customWidth="1"/>
    <col min="8503" max="8503" width="15.140625" style="26" bestFit="1" customWidth="1"/>
    <col min="8504" max="8506" width="16.28515625" style="26" bestFit="1" customWidth="1"/>
    <col min="8507" max="8507" width="15.140625" style="26" bestFit="1" customWidth="1"/>
    <col min="8508" max="8510" width="16.28515625" style="26" bestFit="1" customWidth="1"/>
    <col min="8511" max="8511" width="15.140625" style="26" bestFit="1" customWidth="1"/>
    <col min="8512" max="8513" width="16.28515625" style="26" bestFit="1" customWidth="1"/>
    <col min="8514" max="8514" width="15.140625" style="26" customWidth="1"/>
    <col min="8515" max="8515" width="15.140625" style="26" bestFit="1" customWidth="1"/>
    <col min="8516" max="8516" width="16.28515625" style="26" bestFit="1" customWidth="1"/>
    <col min="8517" max="8518" width="16.28515625" style="26" customWidth="1"/>
    <col min="8519" max="8580" width="10.7109375" style="26" customWidth="1"/>
    <col min="8581" max="8704" width="9.140625" style="26"/>
    <col min="8705" max="8705" width="69.42578125" style="26" bestFit="1" customWidth="1"/>
    <col min="8706" max="8706" width="18.28515625" style="26" bestFit="1" customWidth="1"/>
    <col min="8707" max="8714" width="18.140625" style="26" customWidth="1"/>
    <col min="8715" max="8716" width="15.140625" style="26" bestFit="1" customWidth="1"/>
    <col min="8717" max="8718" width="16.28515625" style="26" bestFit="1" customWidth="1"/>
    <col min="8719" max="8720" width="15.140625" style="26" bestFit="1" customWidth="1"/>
    <col min="8721" max="8722" width="16.28515625" style="26" bestFit="1" customWidth="1"/>
    <col min="8723" max="8724" width="15.140625" style="26" bestFit="1" customWidth="1"/>
    <col min="8725" max="8726" width="16.28515625" style="26" bestFit="1" customWidth="1"/>
    <col min="8727" max="8728" width="15.140625" style="26" bestFit="1" customWidth="1"/>
    <col min="8729" max="8730" width="16.28515625" style="26" bestFit="1" customWidth="1"/>
    <col min="8731" max="8732" width="15.140625" style="26" bestFit="1" customWidth="1"/>
    <col min="8733" max="8734" width="16.28515625" style="26" bestFit="1" customWidth="1"/>
    <col min="8735" max="8735" width="15.140625" style="26" bestFit="1" customWidth="1"/>
    <col min="8736" max="8738" width="16.28515625" style="26" bestFit="1" customWidth="1"/>
    <col min="8739" max="8739" width="15.140625" style="26" bestFit="1" customWidth="1"/>
    <col min="8740" max="8742" width="16.28515625" style="26" bestFit="1" customWidth="1"/>
    <col min="8743" max="8743" width="15.140625" style="26" bestFit="1" customWidth="1"/>
    <col min="8744" max="8746" width="16.28515625" style="26" bestFit="1" customWidth="1"/>
    <col min="8747" max="8747" width="15.140625" style="26" bestFit="1" customWidth="1"/>
    <col min="8748" max="8750" width="16.28515625" style="26" bestFit="1" customWidth="1"/>
    <col min="8751" max="8751" width="15.140625" style="26" bestFit="1" customWidth="1"/>
    <col min="8752" max="8754" width="16.28515625" style="26" bestFit="1" customWidth="1"/>
    <col min="8755" max="8755" width="15.140625" style="26" bestFit="1" customWidth="1"/>
    <col min="8756" max="8758" width="16.28515625" style="26" bestFit="1" customWidth="1"/>
    <col min="8759" max="8759" width="15.140625" style="26" bestFit="1" customWidth="1"/>
    <col min="8760" max="8762" width="16.28515625" style="26" bestFit="1" customWidth="1"/>
    <col min="8763" max="8763" width="15.140625" style="26" bestFit="1" customWidth="1"/>
    <col min="8764" max="8766" width="16.28515625" style="26" bestFit="1" customWidth="1"/>
    <col min="8767" max="8767" width="15.140625" style="26" bestFit="1" customWidth="1"/>
    <col min="8768" max="8769" width="16.28515625" style="26" bestFit="1" customWidth="1"/>
    <col min="8770" max="8770" width="15.140625" style="26" customWidth="1"/>
    <col min="8771" max="8771" width="15.140625" style="26" bestFit="1" customWidth="1"/>
    <col min="8772" max="8772" width="16.28515625" style="26" bestFit="1" customWidth="1"/>
    <col min="8773" max="8774" width="16.28515625" style="26" customWidth="1"/>
    <col min="8775" max="8836" width="10.7109375" style="26" customWidth="1"/>
    <col min="8837" max="8960" width="9.140625" style="26"/>
    <col min="8961" max="8961" width="69.42578125" style="26" bestFit="1" customWidth="1"/>
    <col min="8962" max="8962" width="18.28515625" style="26" bestFit="1" customWidth="1"/>
    <col min="8963" max="8970" width="18.140625" style="26" customWidth="1"/>
    <col min="8971" max="8972" width="15.140625" style="26" bestFit="1" customWidth="1"/>
    <col min="8973" max="8974" width="16.28515625" style="26" bestFit="1" customWidth="1"/>
    <col min="8975" max="8976" width="15.140625" style="26" bestFit="1" customWidth="1"/>
    <col min="8977" max="8978" width="16.28515625" style="26" bestFit="1" customWidth="1"/>
    <col min="8979" max="8980" width="15.140625" style="26" bestFit="1" customWidth="1"/>
    <col min="8981" max="8982" width="16.28515625" style="26" bestFit="1" customWidth="1"/>
    <col min="8983" max="8984" width="15.140625" style="26" bestFit="1" customWidth="1"/>
    <col min="8985" max="8986" width="16.28515625" style="26" bestFit="1" customWidth="1"/>
    <col min="8987" max="8988" width="15.140625" style="26" bestFit="1" customWidth="1"/>
    <col min="8989" max="8990" width="16.28515625" style="26" bestFit="1" customWidth="1"/>
    <col min="8991" max="8991" width="15.140625" style="26" bestFit="1" customWidth="1"/>
    <col min="8992" max="8994" width="16.28515625" style="26" bestFit="1" customWidth="1"/>
    <col min="8995" max="8995" width="15.140625" style="26" bestFit="1" customWidth="1"/>
    <col min="8996" max="8998" width="16.28515625" style="26" bestFit="1" customWidth="1"/>
    <col min="8999" max="8999" width="15.140625" style="26" bestFit="1" customWidth="1"/>
    <col min="9000" max="9002" width="16.28515625" style="26" bestFit="1" customWidth="1"/>
    <col min="9003" max="9003" width="15.140625" style="26" bestFit="1" customWidth="1"/>
    <col min="9004" max="9006" width="16.28515625" style="26" bestFit="1" customWidth="1"/>
    <col min="9007" max="9007" width="15.140625" style="26" bestFit="1" customWidth="1"/>
    <col min="9008" max="9010" width="16.28515625" style="26" bestFit="1" customWidth="1"/>
    <col min="9011" max="9011" width="15.140625" style="26" bestFit="1" customWidth="1"/>
    <col min="9012" max="9014" width="16.28515625" style="26" bestFit="1" customWidth="1"/>
    <col min="9015" max="9015" width="15.140625" style="26" bestFit="1" customWidth="1"/>
    <col min="9016" max="9018" width="16.28515625" style="26" bestFit="1" customWidth="1"/>
    <col min="9019" max="9019" width="15.140625" style="26" bestFit="1" customWidth="1"/>
    <col min="9020" max="9022" width="16.28515625" style="26" bestFit="1" customWidth="1"/>
    <col min="9023" max="9023" width="15.140625" style="26" bestFit="1" customWidth="1"/>
    <col min="9024" max="9025" width="16.28515625" style="26" bestFit="1" customWidth="1"/>
    <col min="9026" max="9026" width="15.140625" style="26" customWidth="1"/>
    <col min="9027" max="9027" width="15.140625" style="26" bestFit="1" customWidth="1"/>
    <col min="9028" max="9028" width="16.28515625" style="26" bestFit="1" customWidth="1"/>
    <col min="9029" max="9030" width="16.28515625" style="26" customWidth="1"/>
    <col min="9031" max="9092" width="10.7109375" style="26" customWidth="1"/>
    <col min="9093" max="9216" width="9.140625" style="26"/>
    <col min="9217" max="9217" width="69.42578125" style="26" bestFit="1" customWidth="1"/>
    <col min="9218" max="9218" width="18.28515625" style="26" bestFit="1" customWidth="1"/>
    <col min="9219" max="9226" width="18.140625" style="26" customWidth="1"/>
    <col min="9227" max="9228" width="15.140625" style="26" bestFit="1" customWidth="1"/>
    <col min="9229" max="9230" width="16.28515625" style="26" bestFit="1" customWidth="1"/>
    <col min="9231" max="9232" width="15.140625" style="26" bestFit="1" customWidth="1"/>
    <col min="9233" max="9234" width="16.28515625" style="26" bestFit="1" customWidth="1"/>
    <col min="9235" max="9236" width="15.140625" style="26" bestFit="1" customWidth="1"/>
    <col min="9237" max="9238" width="16.28515625" style="26" bestFit="1" customWidth="1"/>
    <col min="9239" max="9240" width="15.140625" style="26" bestFit="1" customWidth="1"/>
    <col min="9241" max="9242" width="16.28515625" style="26" bestFit="1" customWidth="1"/>
    <col min="9243" max="9244" width="15.140625" style="26" bestFit="1" customWidth="1"/>
    <col min="9245" max="9246" width="16.28515625" style="26" bestFit="1" customWidth="1"/>
    <col min="9247" max="9247" width="15.140625" style="26" bestFit="1" customWidth="1"/>
    <col min="9248" max="9250" width="16.28515625" style="26" bestFit="1" customWidth="1"/>
    <col min="9251" max="9251" width="15.140625" style="26" bestFit="1" customWidth="1"/>
    <col min="9252" max="9254" width="16.28515625" style="26" bestFit="1" customWidth="1"/>
    <col min="9255" max="9255" width="15.140625" style="26" bestFit="1" customWidth="1"/>
    <col min="9256" max="9258" width="16.28515625" style="26" bestFit="1" customWidth="1"/>
    <col min="9259" max="9259" width="15.140625" style="26" bestFit="1" customWidth="1"/>
    <col min="9260" max="9262" width="16.28515625" style="26" bestFit="1" customWidth="1"/>
    <col min="9263" max="9263" width="15.140625" style="26" bestFit="1" customWidth="1"/>
    <col min="9264" max="9266" width="16.28515625" style="26" bestFit="1" customWidth="1"/>
    <col min="9267" max="9267" width="15.140625" style="26" bestFit="1" customWidth="1"/>
    <col min="9268" max="9270" width="16.28515625" style="26" bestFit="1" customWidth="1"/>
    <col min="9271" max="9271" width="15.140625" style="26" bestFit="1" customWidth="1"/>
    <col min="9272" max="9274" width="16.28515625" style="26" bestFit="1" customWidth="1"/>
    <col min="9275" max="9275" width="15.140625" style="26" bestFit="1" customWidth="1"/>
    <col min="9276" max="9278" width="16.28515625" style="26" bestFit="1" customWidth="1"/>
    <col min="9279" max="9279" width="15.140625" style="26" bestFit="1" customWidth="1"/>
    <col min="9280" max="9281" width="16.28515625" style="26" bestFit="1" customWidth="1"/>
    <col min="9282" max="9282" width="15.140625" style="26" customWidth="1"/>
    <col min="9283" max="9283" width="15.140625" style="26" bestFit="1" customWidth="1"/>
    <col min="9284" max="9284" width="16.28515625" style="26" bestFit="1" customWidth="1"/>
    <col min="9285" max="9286" width="16.28515625" style="26" customWidth="1"/>
    <col min="9287" max="9348" width="10.7109375" style="26" customWidth="1"/>
    <col min="9349" max="9472" width="9.140625" style="26"/>
    <col min="9473" max="9473" width="69.42578125" style="26" bestFit="1" customWidth="1"/>
    <col min="9474" max="9474" width="18.28515625" style="26" bestFit="1" customWidth="1"/>
    <col min="9475" max="9482" width="18.140625" style="26" customWidth="1"/>
    <col min="9483" max="9484" width="15.140625" style="26" bestFit="1" customWidth="1"/>
    <col min="9485" max="9486" width="16.28515625" style="26" bestFit="1" customWidth="1"/>
    <col min="9487" max="9488" width="15.140625" style="26" bestFit="1" customWidth="1"/>
    <col min="9489" max="9490" width="16.28515625" style="26" bestFit="1" customWidth="1"/>
    <col min="9491" max="9492" width="15.140625" style="26" bestFit="1" customWidth="1"/>
    <col min="9493" max="9494" width="16.28515625" style="26" bestFit="1" customWidth="1"/>
    <col min="9495" max="9496" width="15.140625" style="26" bestFit="1" customWidth="1"/>
    <col min="9497" max="9498" width="16.28515625" style="26" bestFit="1" customWidth="1"/>
    <col min="9499" max="9500" width="15.140625" style="26" bestFit="1" customWidth="1"/>
    <col min="9501" max="9502" width="16.28515625" style="26" bestFit="1" customWidth="1"/>
    <col min="9503" max="9503" width="15.140625" style="26" bestFit="1" customWidth="1"/>
    <col min="9504" max="9506" width="16.28515625" style="26" bestFit="1" customWidth="1"/>
    <col min="9507" max="9507" width="15.140625" style="26" bestFit="1" customWidth="1"/>
    <col min="9508" max="9510" width="16.28515625" style="26" bestFit="1" customWidth="1"/>
    <col min="9511" max="9511" width="15.140625" style="26" bestFit="1" customWidth="1"/>
    <col min="9512" max="9514" width="16.28515625" style="26" bestFit="1" customWidth="1"/>
    <col min="9515" max="9515" width="15.140625" style="26" bestFit="1" customWidth="1"/>
    <col min="9516" max="9518" width="16.28515625" style="26" bestFit="1" customWidth="1"/>
    <col min="9519" max="9519" width="15.140625" style="26" bestFit="1" customWidth="1"/>
    <col min="9520" max="9522" width="16.28515625" style="26" bestFit="1" customWidth="1"/>
    <col min="9523" max="9523" width="15.140625" style="26" bestFit="1" customWidth="1"/>
    <col min="9524" max="9526" width="16.28515625" style="26" bestFit="1" customWidth="1"/>
    <col min="9527" max="9527" width="15.140625" style="26" bestFit="1" customWidth="1"/>
    <col min="9528" max="9530" width="16.28515625" style="26" bestFit="1" customWidth="1"/>
    <col min="9531" max="9531" width="15.140625" style="26" bestFit="1" customWidth="1"/>
    <col min="9532" max="9534" width="16.28515625" style="26" bestFit="1" customWidth="1"/>
    <col min="9535" max="9535" width="15.140625" style="26" bestFit="1" customWidth="1"/>
    <col min="9536" max="9537" width="16.28515625" style="26" bestFit="1" customWidth="1"/>
    <col min="9538" max="9538" width="15.140625" style="26" customWidth="1"/>
    <col min="9539" max="9539" width="15.140625" style="26" bestFit="1" customWidth="1"/>
    <col min="9540" max="9540" width="16.28515625" style="26" bestFit="1" customWidth="1"/>
    <col min="9541" max="9542" width="16.28515625" style="26" customWidth="1"/>
    <col min="9543" max="9604" width="10.7109375" style="26" customWidth="1"/>
    <col min="9605" max="9728" width="9.140625" style="26"/>
    <col min="9729" max="9729" width="69.42578125" style="26" bestFit="1" customWidth="1"/>
    <col min="9730" max="9730" width="18.28515625" style="26" bestFit="1" customWidth="1"/>
    <col min="9731" max="9738" width="18.140625" style="26" customWidth="1"/>
    <col min="9739" max="9740" width="15.140625" style="26" bestFit="1" customWidth="1"/>
    <col min="9741" max="9742" width="16.28515625" style="26" bestFit="1" customWidth="1"/>
    <col min="9743" max="9744" width="15.140625" style="26" bestFit="1" customWidth="1"/>
    <col min="9745" max="9746" width="16.28515625" style="26" bestFit="1" customWidth="1"/>
    <col min="9747" max="9748" width="15.140625" style="26" bestFit="1" customWidth="1"/>
    <col min="9749" max="9750" width="16.28515625" style="26" bestFit="1" customWidth="1"/>
    <col min="9751" max="9752" width="15.140625" style="26" bestFit="1" customWidth="1"/>
    <col min="9753" max="9754" width="16.28515625" style="26" bestFit="1" customWidth="1"/>
    <col min="9755" max="9756" width="15.140625" style="26" bestFit="1" customWidth="1"/>
    <col min="9757" max="9758" width="16.28515625" style="26" bestFit="1" customWidth="1"/>
    <col min="9759" max="9759" width="15.140625" style="26" bestFit="1" customWidth="1"/>
    <col min="9760" max="9762" width="16.28515625" style="26" bestFit="1" customWidth="1"/>
    <col min="9763" max="9763" width="15.140625" style="26" bestFit="1" customWidth="1"/>
    <col min="9764" max="9766" width="16.28515625" style="26" bestFit="1" customWidth="1"/>
    <col min="9767" max="9767" width="15.140625" style="26" bestFit="1" customWidth="1"/>
    <col min="9768" max="9770" width="16.28515625" style="26" bestFit="1" customWidth="1"/>
    <col min="9771" max="9771" width="15.140625" style="26" bestFit="1" customWidth="1"/>
    <col min="9772" max="9774" width="16.28515625" style="26" bestFit="1" customWidth="1"/>
    <col min="9775" max="9775" width="15.140625" style="26" bestFit="1" customWidth="1"/>
    <col min="9776" max="9778" width="16.28515625" style="26" bestFit="1" customWidth="1"/>
    <col min="9779" max="9779" width="15.140625" style="26" bestFit="1" customWidth="1"/>
    <col min="9780" max="9782" width="16.28515625" style="26" bestFit="1" customWidth="1"/>
    <col min="9783" max="9783" width="15.140625" style="26" bestFit="1" customWidth="1"/>
    <col min="9784" max="9786" width="16.28515625" style="26" bestFit="1" customWidth="1"/>
    <col min="9787" max="9787" width="15.140625" style="26" bestFit="1" customWidth="1"/>
    <col min="9788" max="9790" width="16.28515625" style="26" bestFit="1" customWidth="1"/>
    <col min="9791" max="9791" width="15.140625" style="26" bestFit="1" customWidth="1"/>
    <col min="9792" max="9793" width="16.28515625" style="26" bestFit="1" customWidth="1"/>
    <col min="9794" max="9794" width="15.140625" style="26" customWidth="1"/>
    <col min="9795" max="9795" width="15.140625" style="26" bestFit="1" customWidth="1"/>
    <col min="9796" max="9796" width="16.28515625" style="26" bestFit="1" customWidth="1"/>
    <col min="9797" max="9798" width="16.28515625" style="26" customWidth="1"/>
    <col min="9799" max="9860" width="10.7109375" style="26" customWidth="1"/>
    <col min="9861" max="9984" width="9.140625" style="26"/>
    <col min="9985" max="9985" width="69.42578125" style="26" bestFit="1" customWidth="1"/>
    <col min="9986" max="9986" width="18.28515625" style="26" bestFit="1" customWidth="1"/>
    <col min="9987" max="9994" width="18.140625" style="26" customWidth="1"/>
    <col min="9995" max="9996" width="15.140625" style="26" bestFit="1" customWidth="1"/>
    <col min="9997" max="9998" width="16.28515625" style="26" bestFit="1" customWidth="1"/>
    <col min="9999" max="10000" width="15.140625" style="26" bestFit="1" customWidth="1"/>
    <col min="10001" max="10002" width="16.28515625" style="26" bestFit="1" customWidth="1"/>
    <col min="10003" max="10004" width="15.140625" style="26" bestFit="1" customWidth="1"/>
    <col min="10005" max="10006" width="16.28515625" style="26" bestFit="1" customWidth="1"/>
    <col min="10007" max="10008" width="15.140625" style="26" bestFit="1" customWidth="1"/>
    <col min="10009" max="10010" width="16.28515625" style="26" bestFit="1" customWidth="1"/>
    <col min="10011" max="10012" width="15.140625" style="26" bestFit="1" customWidth="1"/>
    <col min="10013" max="10014" width="16.28515625" style="26" bestFit="1" customWidth="1"/>
    <col min="10015" max="10015" width="15.140625" style="26" bestFit="1" customWidth="1"/>
    <col min="10016" max="10018" width="16.28515625" style="26" bestFit="1" customWidth="1"/>
    <col min="10019" max="10019" width="15.140625" style="26" bestFit="1" customWidth="1"/>
    <col min="10020" max="10022" width="16.28515625" style="26" bestFit="1" customWidth="1"/>
    <col min="10023" max="10023" width="15.140625" style="26" bestFit="1" customWidth="1"/>
    <col min="10024" max="10026" width="16.28515625" style="26" bestFit="1" customWidth="1"/>
    <col min="10027" max="10027" width="15.140625" style="26" bestFit="1" customWidth="1"/>
    <col min="10028" max="10030" width="16.28515625" style="26" bestFit="1" customWidth="1"/>
    <col min="10031" max="10031" width="15.140625" style="26" bestFit="1" customWidth="1"/>
    <col min="10032" max="10034" width="16.28515625" style="26" bestFit="1" customWidth="1"/>
    <col min="10035" max="10035" width="15.140625" style="26" bestFit="1" customWidth="1"/>
    <col min="10036" max="10038" width="16.28515625" style="26" bestFit="1" customWidth="1"/>
    <col min="10039" max="10039" width="15.140625" style="26" bestFit="1" customWidth="1"/>
    <col min="10040" max="10042" width="16.28515625" style="26" bestFit="1" customWidth="1"/>
    <col min="10043" max="10043" width="15.140625" style="26" bestFit="1" customWidth="1"/>
    <col min="10044" max="10046" width="16.28515625" style="26" bestFit="1" customWidth="1"/>
    <col min="10047" max="10047" width="15.140625" style="26" bestFit="1" customWidth="1"/>
    <col min="10048" max="10049" width="16.28515625" style="26" bestFit="1" customWidth="1"/>
    <col min="10050" max="10050" width="15.140625" style="26" customWidth="1"/>
    <col min="10051" max="10051" width="15.140625" style="26" bestFit="1" customWidth="1"/>
    <col min="10052" max="10052" width="16.28515625" style="26" bestFit="1" customWidth="1"/>
    <col min="10053" max="10054" width="16.28515625" style="26" customWidth="1"/>
    <col min="10055" max="10116" width="10.7109375" style="26" customWidth="1"/>
    <col min="10117" max="10240" width="9.140625" style="26"/>
    <col min="10241" max="10241" width="69.42578125" style="26" bestFit="1" customWidth="1"/>
    <col min="10242" max="10242" width="18.28515625" style="26" bestFit="1" customWidth="1"/>
    <col min="10243" max="10250" width="18.140625" style="26" customWidth="1"/>
    <col min="10251" max="10252" width="15.140625" style="26" bestFit="1" customWidth="1"/>
    <col min="10253" max="10254" width="16.28515625" style="26" bestFit="1" customWidth="1"/>
    <col min="10255" max="10256" width="15.140625" style="26" bestFit="1" customWidth="1"/>
    <col min="10257" max="10258" width="16.28515625" style="26" bestFit="1" customWidth="1"/>
    <col min="10259" max="10260" width="15.140625" style="26" bestFit="1" customWidth="1"/>
    <col min="10261" max="10262" width="16.28515625" style="26" bestFit="1" customWidth="1"/>
    <col min="10263" max="10264" width="15.140625" style="26" bestFit="1" customWidth="1"/>
    <col min="10265" max="10266" width="16.28515625" style="26" bestFit="1" customWidth="1"/>
    <col min="10267" max="10268" width="15.140625" style="26" bestFit="1" customWidth="1"/>
    <col min="10269" max="10270" width="16.28515625" style="26" bestFit="1" customWidth="1"/>
    <col min="10271" max="10271" width="15.140625" style="26" bestFit="1" customWidth="1"/>
    <col min="10272" max="10274" width="16.28515625" style="26" bestFit="1" customWidth="1"/>
    <col min="10275" max="10275" width="15.140625" style="26" bestFit="1" customWidth="1"/>
    <col min="10276" max="10278" width="16.28515625" style="26" bestFit="1" customWidth="1"/>
    <col min="10279" max="10279" width="15.140625" style="26" bestFit="1" customWidth="1"/>
    <col min="10280" max="10282" width="16.28515625" style="26" bestFit="1" customWidth="1"/>
    <col min="10283" max="10283" width="15.140625" style="26" bestFit="1" customWidth="1"/>
    <col min="10284" max="10286" width="16.28515625" style="26" bestFit="1" customWidth="1"/>
    <col min="10287" max="10287" width="15.140625" style="26" bestFit="1" customWidth="1"/>
    <col min="10288" max="10290" width="16.28515625" style="26" bestFit="1" customWidth="1"/>
    <col min="10291" max="10291" width="15.140625" style="26" bestFit="1" customWidth="1"/>
    <col min="10292" max="10294" width="16.28515625" style="26" bestFit="1" customWidth="1"/>
    <col min="10295" max="10295" width="15.140625" style="26" bestFit="1" customWidth="1"/>
    <col min="10296" max="10298" width="16.28515625" style="26" bestFit="1" customWidth="1"/>
    <col min="10299" max="10299" width="15.140625" style="26" bestFit="1" customWidth="1"/>
    <col min="10300" max="10302" width="16.28515625" style="26" bestFit="1" customWidth="1"/>
    <col min="10303" max="10303" width="15.140625" style="26" bestFit="1" customWidth="1"/>
    <col min="10304" max="10305" width="16.28515625" style="26" bestFit="1" customWidth="1"/>
    <col min="10306" max="10306" width="15.140625" style="26" customWidth="1"/>
    <col min="10307" max="10307" width="15.140625" style="26" bestFit="1" customWidth="1"/>
    <col min="10308" max="10308" width="16.28515625" style="26" bestFit="1" customWidth="1"/>
    <col min="10309" max="10310" width="16.28515625" style="26" customWidth="1"/>
    <col min="10311" max="10372" width="10.7109375" style="26" customWidth="1"/>
    <col min="10373" max="10496" width="9.140625" style="26"/>
    <col min="10497" max="10497" width="69.42578125" style="26" bestFit="1" customWidth="1"/>
    <col min="10498" max="10498" width="18.28515625" style="26" bestFit="1" customWidth="1"/>
    <col min="10499" max="10506" width="18.140625" style="26" customWidth="1"/>
    <col min="10507" max="10508" width="15.140625" style="26" bestFit="1" customWidth="1"/>
    <col min="10509" max="10510" width="16.28515625" style="26" bestFit="1" customWidth="1"/>
    <col min="10511" max="10512" width="15.140625" style="26" bestFit="1" customWidth="1"/>
    <col min="10513" max="10514" width="16.28515625" style="26" bestFit="1" customWidth="1"/>
    <col min="10515" max="10516" width="15.140625" style="26" bestFit="1" customWidth="1"/>
    <col min="10517" max="10518" width="16.28515625" style="26" bestFit="1" customWidth="1"/>
    <col min="10519" max="10520" width="15.140625" style="26" bestFit="1" customWidth="1"/>
    <col min="10521" max="10522" width="16.28515625" style="26" bestFit="1" customWidth="1"/>
    <col min="10523" max="10524" width="15.140625" style="26" bestFit="1" customWidth="1"/>
    <col min="10525" max="10526" width="16.28515625" style="26" bestFit="1" customWidth="1"/>
    <col min="10527" max="10527" width="15.140625" style="26" bestFit="1" customWidth="1"/>
    <col min="10528" max="10530" width="16.28515625" style="26" bestFit="1" customWidth="1"/>
    <col min="10531" max="10531" width="15.140625" style="26" bestFit="1" customWidth="1"/>
    <col min="10532" max="10534" width="16.28515625" style="26" bestFit="1" customWidth="1"/>
    <col min="10535" max="10535" width="15.140625" style="26" bestFit="1" customWidth="1"/>
    <col min="10536" max="10538" width="16.28515625" style="26" bestFit="1" customWidth="1"/>
    <col min="10539" max="10539" width="15.140625" style="26" bestFit="1" customWidth="1"/>
    <col min="10540" max="10542" width="16.28515625" style="26" bestFit="1" customWidth="1"/>
    <col min="10543" max="10543" width="15.140625" style="26" bestFit="1" customWidth="1"/>
    <col min="10544" max="10546" width="16.28515625" style="26" bestFit="1" customWidth="1"/>
    <col min="10547" max="10547" width="15.140625" style="26" bestFit="1" customWidth="1"/>
    <col min="10548" max="10550" width="16.28515625" style="26" bestFit="1" customWidth="1"/>
    <col min="10551" max="10551" width="15.140625" style="26" bestFit="1" customWidth="1"/>
    <col min="10552" max="10554" width="16.28515625" style="26" bestFit="1" customWidth="1"/>
    <col min="10555" max="10555" width="15.140625" style="26" bestFit="1" customWidth="1"/>
    <col min="10556" max="10558" width="16.28515625" style="26" bestFit="1" customWidth="1"/>
    <col min="10559" max="10559" width="15.140625" style="26" bestFit="1" customWidth="1"/>
    <col min="10560" max="10561" width="16.28515625" style="26" bestFit="1" customWidth="1"/>
    <col min="10562" max="10562" width="15.140625" style="26" customWidth="1"/>
    <col min="10563" max="10563" width="15.140625" style="26" bestFit="1" customWidth="1"/>
    <col min="10564" max="10564" width="16.28515625" style="26" bestFit="1" customWidth="1"/>
    <col min="10565" max="10566" width="16.28515625" style="26" customWidth="1"/>
    <col min="10567" max="10628" width="10.7109375" style="26" customWidth="1"/>
    <col min="10629" max="10752" width="9.140625" style="26"/>
    <col min="10753" max="10753" width="69.42578125" style="26" bestFit="1" customWidth="1"/>
    <col min="10754" max="10754" width="18.28515625" style="26" bestFit="1" customWidth="1"/>
    <col min="10755" max="10762" width="18.140625" style="26" customWidth="1"/>
    <col min="10763" max="10764" width="15.140625" style="26" bestFit="1" customWidth="1"/>
    <col min="10765" max="10766" width="16.28515625" style="26" bestFit="1" customWidth="1"/>
    <col min="10767" max="10768" width="15.140625" style="26" bestFit="1" customWidth="1"/>
    <col min="10769" max="10770" width="16.28515625" style="26" bestFit="1" customWidth="1"/>
    <col min="10771" max="10772" width="15.140625" style="26" bestFit="1" customWidth="1"/>
    <col min="10773" max="10774" width="16.28515625" style="26" bestFit="1" customWidth="1"/>
    <col min="10775" max="10776" width="15.140625" style="26" bestFit="1" customWidth="1"/>
    <col min="10777" max="10778" width="16.28515625" style="26" bestFit="1" customWidth="1"/>
    <col min="10779" max="10780" width="15.140625" style="26" bestFit="1" customWidth="1"/>
    <col min="10781" max="10782" width="16.28515625" style="26" bestFit="1" customWidth="1"/>
    <col min="10783" max="10783" width="15.140625" style="26" bestFit="1" customWidth="1"/>
    <col min="10784" max="10786" width="16.28515625" style="26" bestFit="1" customWidth="1"/>
    <col min="10787" max="10787" width="15.140625" style="26" bestFit="1" customWidth="1"/>
    <col min="10788" max="10790" width="16.28515625" style="26" bestFit="1" customWidth="1"/>
    <col min="10791" max="10791" width="15.140625" style="26" bestFit="1" customWidth="1"/>
    <col min="10792" max="10794" width="16.28515625" style="26" bestFit="1" customWidth="1"/>
    <col min="10795" max="10795" width="15.140625" style="26" bestFit="1" customWidth="1"/>
    <col min="10796" max="10798" width="16.28515625" style="26" bestFit="1" customWidth="1"/>
    <col min="10799" max="10799" width="15.140625" style="26" bestFit="1" customWidth="1"/>
    <col min="10800" max="10802" width="16.28515625" style="26" bestFit="1" customWidth="1"/>
    <col min="10803" max="10803" width="15.140625" style="26" bestFit="1" customWidth="1"/>
    <col min="10804" max="10806" width="16.28515625" style="26" bestFit="1" customWidth="1"/>
    <col min="10807" max="10807" width="15.140625" style="26" bestFit="1" customWidth="1"/>
    <col min="10808" max="10810" width="16.28515625" style="26" bestFit="1" customWidth="1"/>
    <col min="10811" max="10811" width="15.140625" style="26" bestFit="1" customWidth="1"/>
    <col min="10812" max="10814" width="16.28515625" style="26" bestFit="1" customWidth="1"/>
    <col min="10815" max="10815" width="15.140625" style="26" bestFit="1" customWidth="1"/>
    <col min="10816" max="10817" width="16.28515625" style="26" bestFit="1" customWidth="1"/>
    <col min="10818" max="10818" width="15.140625" style="26" customWidth="1"/>
    <col min="10819" max="10819" width="15.140625" style="26" bestFit="1" customWidth="1"/>
    <col min="10820" max="10820" width="16.28515625" style="26" bestFit="1" customWidth="1"/>
    <col min="10821" max="10822" width="16.28515625" style="26" customWidth="1"/>
    <col min="10823" max="10884" width="10.7109375" style="26" customWidth="1"/>
    <col min="10885" max="11008" width="9.140625" style="26"/>
    <col min="11009" max="11009" width="69.42578125" style="26" bestFit="1" customWidth="1"/>
    <col min="11010" max="11010" width="18.28515625" style="26" bestFit="1" customWidth="1"/>
    <col min="11011" max="11018" width="18.140625" style="26" customWidth="1"/>
    <col min="11019" max="11020" width="15.140625" style="26" bestFit="1" customWidth="1"/>
    <col min="11021" max="11022" width="16.28515625" style="26" bestFit="1" customWidth="1"/>
    <col min="11023" max="11024" width="15.140625" style="26" bestFit="1" customWidth="1"/>
    <col min="11025" max="11026" width="16.28515625" style="26" bestFit="1" customWidth="1"/>
    <col min="11027" max="11028" width="15.140625" style="26" bestFit="1" customWidth="1"/>
    <col min="11029" max="11030" width="16.28515625" style="26" bestFit="1" customWidth="1"/>
    <col min="11031" max="11032" width="15.140625" style="26" bestFit="1" customWidth="1"/>
    <col min="11033" max="11034" width="16.28515625" style="26" bestFit="1" customWidth="1"/>
    <col min="11035" max="11036" width="15.140625" style="26" bestFit="1" customWidth="1"/>
    <col min="11037" max="11038" width="16.28515625" style="26" bestFit="1" customWidth="1"/>
    <col min="11039" max="11039" width="15.140625" style="26" bestFit="1" customWidth="1"/>
    <col min="11040" max="11042" width="16.28515625" style="26" bestFit="1" customWidth="1"/>
    <col min="11043" max="11043" width="15.140625" style="26" bestFit="1" customWidth="1"/>
    <col min="11044" max="11046" width="16.28515625" style="26" bestFit="1" customWidth="1"/>
    <col min="11047" max="11047" width="15.140625" style="26" bestFit="1" customWidth="1"/>
    <col min="11048" max="11050" width="16.28515625" style="26" bestFit="1" customWidth="1"/>
    <col min="11051" max="11051" width="15.140625" style="26" bestFit="1" customWidth="1"/>
    <col min="11052" max="11054" width="16.28515625" style="26" bestFit="1" customWidth="1"/>
    <col min="11055" max="11055" width="15.140625" style="26" bestFit="1" customWidth="1"/>
    <col min="11056" max="11058" width="16.28515625" style="26" bestFit="1" customWidth="1"/>
    <col min="11059" max="11059" width="15.140625" style="26" bestFit="1" customWidth="1"/>
    <col min="11060" max="11062" width="16.28515625" style="26" bestFit="1" customWidth="1"/>
    <col min="11063" max="11063" width="15.140625" style="26" bestFit="1" customWidth="1"/>
    <col min="11064" max="11066" width="16.28515625" style="26" bestFit="1" customWidth="1"/>
    <col min="11067" max="11067" width="15.140625" style="26" bestFit="1" customWidth="1"/>
    <col min="11068" max="11070" width="16.28515625" style="26" bestFit="1" customWidth="1"/>
    <col min="11071" max="11071" width="15.140625" style="26" bestFit="1" customWidth="1"/>
    <col min="11072" max="11073" width="16.28515625" style="26" bestFit="1" customWidth="1"/>
    <col min="11074" max="11074" width="15.140625" style="26" customWidth="1"/>
    <col min="11075" max="11075" width="15.140625" style="26" bestFit="1" customWidth="1"/>
    <col min="11076" max="11076" width="16.28515625" style="26" bestFit="1" customWidth="1"/>
    <col min="11077" max="11078" width="16.28515625" style="26" customWidth="1"/>
    <col min="11079" max="11140" width="10.7109375" style="26" customWidth="1"/>
    <col min="11141" max="11264" width="9.140625" style="26"/>
    <col min="11265" max="11265" width="69.42578125" style="26" bestFit="1" customWidth="1"/>
    <col min="11266" max="11266" width="18.28515625" style="26" bestFit="1" customWidth="1"/>
    <col min="11267" max="11274" width="18.140625" style="26" customWidth="1"/>
    <col min="11275" max="11276" width="15.140625" style="26" bestFit="1" customWidth="1"/>
    <col min="11277" max="11278" width="16.28515625" style="26" bestFit="1" customWidth="1"/>
    <col min="11279" max="11280" width="15.140625" style="26" bestFit="1" customWidth="1"/>
    <col min="11281" max="11282" width="16.28515625" style="26" bestFit="1" customWidth="1"/>
    <col min="11283" max="11284" width="15.140625" style="26" bestFit="1" customWidth="1"/>
    <col min="11285" max="11286" width="16.28515625" style="26" bestFit="1" customWidth="1"/>
    <col min="11287" max="11288" width="15.140625" style="26" bestFit="1" customWidth="1"/>
    <col min="11289" max="11290" width="16.28515625" style="26" bestFit="1" customWidth="1"/>
    <col min="11291" max="11292" width="15.140625" style="26" bestFit="1" customWidth="1"/>
    <col min="11293" max="11294" width="16.28515625" style="26" bestFit="1" customWidth="1"/>
    <col min="11295" max="11295" width="15.140625" style="26" bestFit="1" customWidth="1"/>
    <col min="11296" max="11298" width="16.28515625" style="26" bestFit="1" customWidth="1"/>
    <col min="11299" max="11299" width="15.140625" style="26" bestFit="1" customWidth="1"/>
    <col min="11300" max="11302" width="16.28515625" style="26" bestFit="1" customWidth="1"/>
    <col min="11303" max="11303" width="15.140625" style="26" bestFit="1" customWidth="1"/>
    <col min="11304" max="11306" width="16.28515625" style="26" bestFit="1" customWidth="1"/>
    <col min="11307" max="11307" width="15.140625" style="26" bestFit="1" customWidth="1"/>
    <col min="11308" max="11310" width="16.28515625" style="26" bestFit="1" customWidth="1"/>
    <col min="11311" max="11311" width="15.140625" style="26" bestFit="1" customWidth="1"/>
    <col min="11312" max="11314" width="16.28515625" style="26" bestFit="1" customWidth="1"/>
    <col min="11315" max="11315" width="15.140625" style="26" bestFit="1" customWidth="1"/>
    <col min="11316" max="11318" width="16.28515625" style="26" bestFit="1" customWidth="1"/>
    <col min="11319" max="11319" width="15.140625" style="26" bestFit="1" customWidth="1"/>
    <col min="11320" max="11322" width="16.28515625" style="26" bestFit="1" customWidth="1"/>
    <col min="11323" max="11323" width="15.140625" style="26" bestFit="1" customWidth="1"/>
    <col min="11324" max="11326" width="16.28515625" style="26" bestFit="1" customWidth="1"/>
    <col min="11327" max="11327" width="15.140625" style="26" bestFit="1" customWidth="1"/>
    <col min="11328" max="11329" width="16.28515625" style="26" bestFit="1" customWidth="1"/>
    <col min="11330" max="11330" width="15.140625" style="26" customWidth="1"/>
    <col min="11331" max="11331" width="15.140625" style="26" bestFit="1" customWidth="1"/>
    <col min="11332" max="11332" width="16.28515625" style="26" bestFit="1" customWidth="1"/>
    <col min="11333" max="11334" width="16.28515625" style="26" customWidth="1"/>
    <col min="11335" max="11396" width="10.7109375" style="26" customWidth="1"/>
    <col min="11397" max="11520" width="9.140625" style="26"/>
    <col min="11521" max="11521" width="69.42578125" style="26" bestFit="1" customWidth="1"/>
    <col min="11522" max="11522" width="18.28515625" style="26" bestFit="1" customWidth="1"/>
    <col min="11523" max="11530" width="18.140625" style="26" customWidth="1"/>
    <col min="11531" max="11532" width="15.140625" style="26" bestFit="1" customWidth="1"/>
    <col min="11533" max="11534" width="16.28515625" style="26" bestFit="1" customWidth="1"/>
    <col min="11535" max="11536" width="15.140625" style="26" bestFit="1" customWidth="1"/>
    <col min="11537" max="11538" width="16.28515625" style="26" bestFit="1" customWidth="1"/>
    <col min="11539" max="11540" width="15.140625" style="26" bestFit="1" customWidth="1"/>
    <col min="11541" max="11542" width="16.28515625" style="26" bestFit="1" customWidth="1"/>
    <col min="11543" max="11544" width="15.140625" style="26" bestFit="1" customWidth="1"/>
    <col min="11545" max="11546" width="16.28515625" style="26" bestFit="1" customWidth="1"/>
    <col min="11547" max="11548" width="15.140625" style="26" bestFit="1" customWidth="1"/>
    <col min="11549" max="11550" width="16.28515625" style="26" bestFit="1" customWidth="1"/>
    <col min="11551" max="11551" width="15.140625" style="26" bestFit="1" customWidth="1"/>
    <col min="11552" max="11554" width="16.28515625" style="26" bestFit="1" customWidth="1"/>
    <col min="11555" max="11555" width="15.140625" style="26" bestFit="1" customWidth="1"/>
    <col min="11556" max="11558" width="16.28515625" style="26" bestFit="1" customWidth="1"/>
    <col min="11559" max="11559" width="15.140625" style="26" bestFit="1" customWidth="1"/>
    <col min="11560" max="11562" width="16.28515625" style="26" bestFit="1" customWidth="1"/>
    <col min="11563" max="11563" width="15.140625" style="26" bestFit="1" customWidth="1"/>
    <col min="11564" max="11566" width="16.28515625" style="26" bestFit="1" customWidth="1"/>
    <col min="11567" max="11567" width="15.140625" style="26" bestFit="1" customWidth="1"/>
    <col min="11568" max="11570" width="16.28515625" style="26" bestFit="1" customWidth="1"/>
    <col min="11571" max="11571" width="15.140625" style="26" bestFit="1" customWidth="1"/>
    <col min="11572" max="11574" width="16.28515625" style="26" bestFit="1" customWidth="1"/>
    <col min="11575" max="11575" width="15.140625" style="26" bestFit="1" customWidth="1"/>
    <col min="11576" max="11578" width="16.28515625" style="26" bestFit="1" customWidth="1"/>
    <col min="11579" max="11579" width="15.140625" style="26" bestFit="1" customWidth="1"/>
    <col min="11580" max="11582" width="16.28515625" style="26" bestFit="1" customWidth="1"/>
    <col min="11583" max="11583" width="15.140625" style="26" bestFit="1" customWidth="1"/>
    <col min="11584" max="11585" width="16.28515625" style="26" bestFit="1" customWidth="1"/>
    <col min="11586" max="11586" width="15.140625" style="26" customWidth="1"/>
    <col min="11587" max="11587" width="15.140625" style="26" bestFit="1" customWidth="1"/>
    <col min="11588" max="11588" width="16.28515625" style="26" bestFit="1" customWidth="1"/>
    <col min="11589" max="11590" width="16.28515625" style="26" customWidth="1"/>
    <col min="11591" max="11652" width="10.7109375" style="26" customWidth="1"/>
    <col min="11653" max="11776" width="9.140625" style="26"/>
    <col min="11777" max="11777" width="69.42578125" style="26" bestFit="1" customWidth="1"/>
    <col min="11778" max="11778" width="18.28515625" style="26" bestFit="1" customWidth="1"/>
    <col min="11779" max="11786" width="18.140625" style="26" customWidth="1"/>
    <col min="11787" max="11788" width="15.140625" style="26" bestFit="1" customWidth="1"/>
    <col min="11789" max="11790" width="16.28515625" style="26" bestFit="1" customWidth="1"/>
    <col min="11791" max="11792" width="15.140625" style="26" bestFit="1" customWidth="1"/>
    <col min="11793" max="11794" width="16.28515625" style="26" bestFit="1" customWidth="1"/>
    <col min="11795" max="11796" width="15.140625" style="26" bestFit="1" customWidth="1"/>
    <col min="11797" max="11798" width="16.28515625" style="26" bestFit="1" customWidth="1"/>
    <col min="11799" max="11800" width="15.140625" style="26" bestFit="1" customWidth="1"/>
    <col min="11801" max="11802" width="16.28515625" style="26" bestFit="1" customWidth="1"/>
    <col min="11803" max="11804" width="15.140625" style="26" bestFit="1" customWidth="1"/>
    <col min="11805" max="11806" width="16.28515625" style="26" bestFit="1" customWidth="1"/>
    <col min="11807" max="11807" width="15.140625" style="26" bestFit="1" customWidth="1"/>
    <col min="11808" max="11810" width="16.28515625" style="26" bestFit="1" customWidth="1"/>
    <col min="11811" max="11811" width="15.140625" style="26" bestFit="1" customWidth="1"/>
    <col min="11812" max="11814" width="16.28515625" style="26" bestFit="1" customWidth="1"/>
    <col min="11815" max="11815" width="15.140625" style="26" bestFit="1" customWidth="1"/>
    <col min="11816" max="11818" width="16.28515625" style="26" bestFit="1" customWidth="1"/>
    <col min="11819" max="11819" width="15.140625" style="26" bestFit="1" customWidth="1"/>
    <col min="11820" max="11822" width="16.28515625" style="26" bestFit="1" customWidth="1"/>
    <col min="11823" max="11823" width="15.140625" style="26" bestFit="1" customWidth="1"/>
    <col min="11824" max="11826" width="16.28515625" style="26" bestFit="1" customWidth="1"/>
    <col min="11827" max="11827" width="15.140625" style="26" bestFit="1" customWidth="1"/>
    <col min="11828" max="11830" width="16.28515625" style="26" bestFit="1" customWidth="1"/>
    <col min="11831" max="11831" width="15.140625" style="26" bestFit="1" customWidth="1"/>
    <col min="11832" max="11834" width="16.28515625" style="26" bestFit="1" customWidth="1"/>
    <col min="11835" max="11835" width="15.140625" style="26" bestFit="1" customWidth="1"/>
    <col min="11836" max="11838" width="16.28515625" style="26" bestFit="1" customWidth="1"/>
    <col min="11839" max="11839" width="15.140625" style="26" bestFit="1" customWidth="1"/>
    <col min="11840" max="11841" width="16.28515625" style="26" bestFit="1" customWidth="1"/>
    <col min="11842" max="11842" width="15.140625" style="26" customWidth="1"/>
    <col min="11843" max="11843" width="15.140625" style="26" bestFit="1" customWidth="1"/>
    <col min="11844" max="11844" width="16.28515625" style="26" bestFit="1" customWidth="1"/>
    <col min="11845" max="11846" width="16.28515625" style="26" customWidth="1"/>
    <col min="11847" max="11908" width="10.7109375" style="26" customWidth="1"/>
    <col min="11909" max="12032" width="9.140625" style="26"/>
    <col min="12033" max="12033" width="69.42578125" style="26" bestFit="1" customWidth="1"/>
    <col min="12034" max="12034" width="18.28515625" style="26" bestFit="1" customWidth="1"/>
    <col min="12035" max="12042" width="18.140625" style="26" customWidth="1"/>
    <col min="12043" max="12044" width="15.140625" style="26" bestFit="1" customWidth="1"/>
    <col min="12045" max="12046" width="16.28515625" style="26" bestFit="1" customWidth="1"/>
    <col min="12047" max="12048" width="15.140625" style="26" bestFit="1" customWidth="1"/>
    <col min="12049" max="12050" width="16.28515625" style="26" bestFit="1" customWidth="1"/>
    <col min="12051" max="12052" width="15.140625" style="26" bestFit="1" customWidth="1"/>
    <col min="12053" max="12054" width="16.28515625" style="26" bestFit="1" customWidth="1"/>
    <col min="12055" max="12056" width="15.140625" style="26" bestFit="1" customWidth="1"/>
    <col min="12057" max="12058" width="16.28515625" style="26" bestFit="1" customWidth="1"/>
    <col min="12059" max="12060" width="15.140625" style="26" bestFit="1" customWidth="1"/>
    <col min="12061" max="12062" width="16.28515625" style="26" bestFit="1" customWidth="1"/>
    <col min="12063" max="12063" width="15.140625" style="26" bestFit="1" customWidth="1"/>
    <col min="12064" max="12066" width="16.28515625" style="26" bestFit="1" customWidth="1"/>
    <col min="12067" max="12067" width="15.140625" style="26" bestFit="1" customWidth="1"/>
    <col min="12068" max="12070" width="16.28515625" style="26" bestFit="1" customWidth="1"/>
    <col min="12071" max="12071" width="15.140625" style="26" bestFit="1" customWidth="1"/>
    <col min="12072" max="12074" width="16.28515625" style="26" bestFit="1" customWidth="1"/>
    <col min="12075" max="12075" width="15.140625" style="26" bestFit="1" customWidth="1"/>
    <col min="12076" max="12078" width="16.28515625" style="26" bestFit="1" customWidth="1"/>
    <col min="12079" max="12079" width="15.140625" style="26" bestFit="1" customWidth="1"/>
    <col min="12080" max="12082" width="16.28515625" style="26" bestFit="1" customWidth="1"/>
    <col min="12083" max="12083" width="15.140625" style="26" bestFit="1" customWidth="1"/>
    <col min="12084" max="12086" width="16.28515625" style="26" bestFit="1" customWidth="1"/>
    <col min="12087" max="12087" width="15.140625" style="26" bestFit="1" customWidth="1"/>
    <col min="12088" max="12090" width="16.28515625" style="26" bestFit="1" customWidth="1"/>
    <col min="12091" max="12091" width="15.140625" style="26" bestFit="1" customWidth="1"/>
    <col min="12092" max="12094" width="16.28515625" style="26" bestFit="1" customWidth="1"/>
    <col min="12095" max="12095" width="15.140625" style="26" bestFit="1" customWidth="1"/>
    <col min="12096" max="12097" width="16.28515625" style="26" bestFit="1" customWidth="1"/>
    <col min="12098" max="12098" width="15.140625" style="26" customWidth="1"/>
    <col min="12099" max="12099" width="15.140625" style="26" bestFit="1" customWidth="1"/>
    <col min="12100" max="12100" width="16.28515625" style="26" bestFit="1" customWidth="1"/>
    <col min="12101" max="12102" width="16.28515625" style="26" customWidth="1"/>
    <col min="12103" max="12164" width="10.7109375" style="26" customWidth="1"/>
    <col min="12165" max="12288" width="9.140625" style="26"/>
    <col min="12289" max="12289" width="69.42578125" style="26" bestFit="1" customWidth="1"/>
    <col min="12290" max="12290" width="18.28515625" style="26" bestFit="1" customWidth="1"/>
    <col min="12291" max="12298" width="18.140625" style="26" customWidth="1"/>
    <col min="12299" max="12300" width="15.140625" style="26" bestFit="1" customWidth="1"/>
    <col min="12301" max="12302" width="16.28515625" style="26" bestFit="1" customWidth="1"/>
    <col min="12303" max="12304" width="15.140625" style="26" bestFit="1" customWidth="1"/>
    <col min="12305" max="12306" width="16.28515625" style="26" bestFit="1" customWidth="1"/>
    <col min="12307" max="12308" width="15.140625" style="26" bestFit="1" customWidth="1"/>
    <col min="12309" max="12310" width="16.28515625" style="26" bestFit="1" customWidth="1"/>
    <col min="12311" max="12312" width="15.140625" style="26" bestFit="1" customWidth="1"/>
    <col min="12313" max="12314" width="16.28515625" style="26" bestFit="1" customWidth="1"/>
    <col min="12315" max="12316" width="15.140625" style="26" bestFit="1" customWidth="1"/>
    <col min="12317" max="12318" width="16.28515625" style="26" bestFit="1" customWidth="1"/>
    <col min="12319" max="12319" width="15.140625" style="26" bestFit="1" customWidth="1"/>
    <col min="12320" max="12322" width="16.28515625" style="26" bestFit="1" customWidth="1"/>
    <col min="12323" max="12323" width="15.140625" style="26" bestFit="1" customWidth="1"/>
    <col min="12324" max="12326" width="16.28515625" style="26" bestFit="1" customWidth="1"/>
    <col min="12327" max="12327" width="15.140625" style="26" bestFit="1" customWidth="1"/>
    <col min="12328" max="12330" width="16.28515625" style="26" bestFit="1" customWidth="1"/>
    <col min="12331" max="12331" width="15.140625" style="26" bestFit="1" customWidth="1"/>
    <col min="12332" max="12334" width="16.28515625" style="26" bestFit="1" customWidth="1"/>
    <col min="12335" max="12335" width="15.140625" style="26" bestFit="1" customWidth="1"/>
    <col min="12336" max="12338" width="16.28515625" style="26" bestFit="1" customWidth="1"/>
    <col min="12339" max="12339" width="15.140625" style="26" bestFit="1" customWidth="1"/>
    <col min="12340" max="12342" width="16.28515625" style="26" bestFit="1" customWidth="1"/>
    <col min="12343" max="12343" width="15.140625" style="26" bestFit="1" customWidth="1"/>
    <col min="12344" max="12346" width="16.28515625" style="26" bestFit="1" customWidth="1"/>
    <col min="12347" max="12347" width="15.140625" style="26" bestFit="1" customWidth="1"/>
    <col min="12348" max="12350" width="16.28515625" style="26" bestFit="1" customWidth="1"/>
    <col min="12351" max="12351" width="15.140625" style="26" bestFit="1" customWidth="1"/>
    <col min="12352" max="12353" width="16.28515625" style="26" bestFit="1" customWidth="1"/>
    <col min="12354" max="12354" width="15.140625" style="26" customWidth="1"/>
    <col min="12355" max="12355" width="15.140625" style="26" bestFit="1" customWidth="1"/>
    <col min="12356" max="12356" width="16.28515625" style="26" bestFit="1" customWidth="1"/>
    <col min="12357" max="12358" width="16.28515625" style="26" customWidth="1"/>
    <col min="12359" max="12420" width="10.7109375" style="26" customWidth="1"/>
    <col min="12421" max="12544" width="9.140625" style="26"/>
    <col min="12545" max="12545" width="69.42578125" style="26" bestFit="1" customWidth="1"/>
    <col min="12546" max="12546" width="18.28515625" style="26" bestFit="1" customWidth="1"/>
    <col min="12547" max="12554" width="18.140625" style="26" customWidth="1"/>
    <col min="12555" max="12556" width="15.140625" style="26" bestFit="1" customWidth="1"/>
    <col min="12557" max="12558" width="16.28515625" style="26" bestFit="1" customWidth="1"/>
    <col min="12559" max="12560" width="15.140625" style="26" bestFit="1" customWidth="1"/>
    <col min="12561" max="12562" width="16.28515625" style="26" bestFit="1" customWidth="1"/>
    <col min="12563" max="12564" width="15.140625" style="26" bestFit="1" customWidth="1"/>
    <col min="12565" max="12566" width="16.28515625" style="26" bestFit="1" customWidth="1"/>
    <col min="12567" max="12568" width="15.140625" style="26" bestFit="1" customWidth="1"/>
    <col min="12569" max="12570" width="16.28515625" style="26" bestFit="1" customWidth="1"/>
    <col min="12571" max="12572" width="15.140625" style="26" bestFit="1" customWidth="1"/>
    <col min="12573" max="12574" width="16.28515625" style="26" bestFit="1" customWidth="1"/>
    <col min="12575" max="12575" width="15.140625" style="26" bestFit="1" customWidth="1"/>
    <col min="12576" max="12578" width="16.28515625" style="26" bestFit="1" customWidth="1"/>
    <col min="12579" max="12579" width="15.140625" style="26" bestFit="1" customWidth="1"/>
    <col min="12580" max="12582" width="16.28515625" style="26" bestFit="1" customWidth="1"/>
    <col min="12583" max="12583" width="15.140625" style="26" bestFit="1" customWidth="1"/>
    <col min="12584" max="12586" width="16.28515625" style="26" bestFit="1" customWidth="1"/>
    <col min="12587" max="12587" width="15.140625" style="26" bestFit="1" customWidth="1"/>
    <col min="12588" max="12590" width="16.28515625" style="26" bestFit="1" customWidth="1"/>
    <col min="12591" max="12591" width="15.140625" style="26" bestFit="1" customWidth="1"/>
    <col min="12592" max="12594" width="16.28515625" style="26" bestFit="1" customWidth="1"/>
    <col min="12595" max="12595" width="15.140625" style="26" bestFit="1" customWidth="1"/>
    <col min="12596" max="12598" width="16.28515625" style="26" bestFit="1" customWidth="1"/>
    <col min="12599" max="12599" width="15.140625" style="26" bestFit="1" customWidth="1"/>
    <col min="12600" max="12602" width="16.28515625" style="26" bestFit="1" customWidth="1"/>
    <col min="12603" max="12603" width="15.140625" style="26" bestFit="1" customWidth="1"/>
    <col min="12604" max="12606" width="16.28515625" style="26" bestFit="1" customWidth="1"/>
    <col min="12607" max="12607" width="15.140625" style="26" bestFit="1" customWidth="1"/>
    <col min="12608" max="12609" width="16.28515625" style="26" bestFit="1" customWidth="1"/>
    <col min="12610" max="12610" width="15.140625" style="26" customWidth="1"/>
    <col min="12611" max="12611" width="15.140625" style="26" bestFit="1" customWidth="1"/>
    <col min="12612" max="12612" width="16.28515625" style="26" bestFit="1" customWidth="1"/>
    <col min="12613" max="12614" width="16.28515625" style="26" customWidth="1"/>
    <col min="12615" max="12676" width="10.7109375" style="26" customWidth="1"/>
    <col min="12677" max="12800" width="9.140625" style="26"/>
    <col min="12801" max="12801" width="69.42578125" style="26" bestFit="1" customWidth="1"/>
    <col min="12802" max="12802" width="18.28515625" style="26" bestFit="1" customWidth="1"/>
    <col min="12803" max="12810" width="18.140625" style="26" customWidth="1"/>
    <col min="12811" max="12812" width="15.140625" style="26" bestFit="1" customWidth="1"/>
    <col min="12813" max="12814" width="16.28515625" style="26" bestFit="1" customWidth="1"/>
    <col min="12815" max="12816" width="15.140625" style="26" bestFit="1" customWidth="1"/>
    <col min="12817" max="12818" width="16.28515625" style="26" bestFit="1" customWidth="1"/>
    <col min="12819" max="12820" width="15.140625" style="26" bestFit="1" customWidth="1"/>
    <col min="12821" max="12822" width="16.28515625" style="26" bestFit="1" customWidth="1"/>
    <col min="12823" max="12824" width="15.140625" style="26" bestFit="1" customWidth="1"/>
    <col min="12825" max="12826" width="16.28515625" style="26" bestFit="1" customWidth="1"/>
    <col min="12827" max="12828" width="15.140625" style="26" bestFit="1" customWidth="1"/>
    <col min="12829" max="12830" width="16.28515625" style="26" bestFit="1" customWidth="1"/>
    <col min="12831" max="12831" width="15.140625" style="26" bestFit="1" customWidth="1"/>
    <col min="12832" max="12834" width="16.28515625" style="26" bestFit="1" customWidth="1"/>
    <col min="12835" max="12835" width="15.140625" style="26" bestFit="1" customWidth="1"/>
    <col min="12836" max="12838" width="16.28515625" style="26" bestFit="1" customWidth="1"/>
    <col min="12839" max="12839" width="15.140625" style="26" bestFit="1" customWidth="1"/>
    <col min="12840" max="12842" width="16.28515625" style="26" bestFit="1" customWidth="1"/>
    <col min="12843" max="12843" width="15.140625" style="26" bestFit="1" customWidth="1"/>
    <col min="12844" max="12846" width="16.28515625" style="26" bestFit="1" customWidth="1"/>
    <col min="12847" max="12847" width="15.140625" style="26" bestFit="1" customWidth="1"/>
    <col min="12848" max="12850" width="16.28515625" style="26" bestFit="1" customWidth="1"/>
    <col min="12851" max="12851" width="15.140625" style="26" bestFit="1" customWidth="1"/>
    <col min="12852" max="12854" width="16.28515625" style="26" bestFit="1" customWidth="1"/>
    <col min="12855" max="12855" width="15.140625" style="26" bestFit="1" customWidth="1"/>
    <col min="12856" max="12858" width="16.28515625" style="26" bestFit="1" customWidth="1"/>
    <col min="12859" max="12859" width="15.140625" style="26" bestFit="1" customWidth="1"/>
    <col min="12860" max="12862" width="16.28515625" style="26" bestFit="1" customWidth="1"/>
    <col min="12863" max="12863" width="15.140625" style="26" bestFit="1" customWidth="1"/>
    <col min="12864" max="12865" width="16.28515625" style="26" bestFit="1" customWidth="1"/>
    <col min="12866" max="12866" width="15.140625" style="26" customWidth="1"/>
    <col min="12867" max="12867" width="15.140625" style="26" bestFit="1" customWidth="1"/>
    <col min="12868" max="12868" width="16.28515625" style="26" bestFit="1" customWidth="1"/>
    <col min="12869" max="12870" width="16.28515625" style="26" customWidth="1"/>
    <col min="12871" max="12932" width="10.7109375" style="26" customWidth="1"/>
    <col min="12933" max="13056" width="9.140625" style="26"/>
    <col min="13057" max="13057" width="69.42578125" style="26" bestFit="1" customWidth="1"/>
    <col min="13058" max="13058" width="18.28515625" style="26" bestFit="1" customWidth="1"/>
    <col min="13059" max="13066" width="18.140625" style="26" customWidth="1"/>
    <col min="13067" max="13068" width="15.140625" style="26" bestFit="1" customWidth="1"/>
    <col min="13069" max="13070" width="16.28515625" style="26" bestFit="1" customWidth="1"/>
    <col min="13071" max="13072" width="15.140625" style="26" bestFit="1" customWidth="1"/>
    <col min="13073" max="13074" width="16.28515625" style="26" bestFit="1" customWidth="1"/>
    <col min="13075" max="13076" width="15.140625" style="26" bestFit="1" customWidth="1"/>
    <col min="13077" max="13078" width="16.28515625" style="26" bestFit="1" customWidth="1"/>
    <col min="13079" max="13080" width="15.140625" style="26" bestFit="1" customWidth="1"/>
    <col min="13081" max="13082" width="16.28515625" style="26" bestFit="1" customWidth="1"/>
    <col min="13083" max="13084" width="15.140625" style="26" bestFit="1" customWidth="1"/>
    <col min="13085" max="13086" width="16.28515625" style="26" bestFit="1" customWidth="1"/>
    <col min="13087" max="13087" width="15.140625" style="26" bestFit="1" customWidth="1"/>
    <col min="13088" max="13090" width="16.28515625" style="26" bestFit="1" customWidth="1"/>
    <col min="13091" max="13091" width="15.140625" style="26" bestFit="1" customWidth="1"/>
    <col min="13092" max="13094" width="16.28515625" style="26" bestFit="1" customWidth="1"/>
    <col min="13095" max="13095" width="15.140625" style="26" bestFit="1" customWidth="1"/>
    <col min="13096" max="13098" width="16.28515625" style="26" bestFit="1" customWidth="1"/>
    <col min="13099" max="13099" width="15.140625" style="26" bestFit="1" customWidth="1"/>
    <col min="13100" max="13102" width="16.28515625" style="26" bestFit="1" customWidth="1"/>
    <col min="13103" max="13103" width="15.140625" style="26" bestFit="1" customWidth="1"/>
    <col min="13104" max="13106" width="16.28515625" style="26" bestFit="1" customWidth="1"/>
    <col min="13107" max="13107" width="15.140625" style="26" bestFit="1" customWidth="1"/>
    <col min="13108" max="13110" width="16.28515625" style="26" bestFit="1" customWidth="1"/>
    <col min="13111" max="13111" width="15.140625" style="26" bestFit="1" customWidth="1"/>
    <col min="13112" max="13114" width="16.28515625" style="26" bestFit="1" customWidth="1"/>
    <col min="13115" max="13115" width="15.140625" style="26" bestFit="1" customWidth="1"/>
    <col min="13116" max="13118" width="16.28515625" style="26" bestFit="1" customWidth="1"/>
    <col min="13119" max="13119" width="15.140625" style="26" bestFit="1" customWidth="1"/>
    <col min="13120" max="13121" width="16.28515625" style="26" bestFit="1" customWidth="1"/>
    <col min="13122" max="13122" width="15.140625" style="26" customWidth="1"/>
    <col min="13123" max="13123" width="15.140625" style="26" bestFit="1" customWidth="1"/>
    <col min="13124" max="13124" width="16.28515625" style="26" bestFit="1" customWidth="1"/>
    <col min="13125" max="13126" width="16.28515625" style="26" customWidth="1"/>
    <col min="13127" max="13188" width="10.7109375" style="26" customWidth="1"/>
    <col min="13189" max="13312" width="9.140625" style="26"/>
    <col min="13313" max="13313" width="69.42578125" style="26" bestFit="1" customWidth="1"/>
    <col min="13314" max="13314" width="18.28515625" style="26" bestFit="1" customWidth="1"/>
    <col min="13315" max="13322" width="18.140625" style="26" customWidth="1"/>
    <col min="13323" max="13324" width="15.140625" style="26" bestFit="1" customWidth="1"/>
    <col min="13325" max="13326" width="16.28515625" style="26" bestFit="1" customWidth="1"/>
    <col min="13327" max="13328" width="15.140625" style="26" bestFit="1" customWidth="1"/>
    <col min="13329" max="13330" width="16.28515625" style="26" bestFit="1" customWidth="1"/>
    <col min="13331" max="13332" width="15.140625" style="26" bestFit="1" customWidth="1"/>
    <col min="13333" max="13334" width="16.28515625" style="26" bestFit="1" customWidth="1"/>
    <col min="13335" max="13336" width="15.140625" style="26" bestFit="1" customWidth="1"/>
    <col min="13337" max="13338" width="16.28515625" style="26" bestFit="1" customWidth="1"/>
    <col min="13339" max="13340" width="15.140625" style="26" bestFit="1" customWidth="1"/>
    <col min="13341" max="13342" width="16.28515625" style="26" bestFit="1" customWidth="1"/>
    <col min="13343" max="13343" width="15.140625" style="26" bestFit="1" customWidth="1"/>
    <col min="13344" max="13346" width="16.28515625" style="26" bestFit="1" customWidth="1"/>
    <col min="13347" max="13347" width="15.140625" style="26" bestFit="1" customWidth="1"/>
    <col min="13348" max="13350" width="16.28515625" style="26" bestFit="1" customWidth="1"/>
    <col min="13351" max="13351" width="15.140625" style="26" bestFit="1" customWidth="1"/>
    <col min="13352" max="13354" width="16.28515625" style="26" bestFit="1" customWidth="1"/>
    <col min="13355" max="13355" width="15.140625" style="26" bestFit="1" customWidth="1"/>
    <col min="13356" max="13358" width="16.28515625" style="26" bestFit="1" customWidth="1"/>
    <col min="13359" max="13359" width="15.140625" style="26" bestFit="1" customWidth="1"/>
    <col min="13360" max="13362" width="16.28515625" style="26" bestFit="1" customWidth="1"/>
    <col min="13363" max="13363" width="15.140625" style="26" bestFit="1" customWidth="1"/>
    <col min="13364" max="13366" width="16.28515625" style="26" bestFit="1" customWidth="1"/>
    <col min="13367" max="13367" width="15.140625" style="26" bestFit="1" customWidth="1"/>
    <col min="13368" max="13370" width="16.28515625" style="26" bestFit="1" customWidth="1"/>
    <col min="13371" max="13371" width="15.140625" style="26" bestFit="1" customWidth="1"/>
    <col min="13372" max="13374" width="16.28515625" style="26" bestFit="1" customWidth="1"/>
    <col min="13375" max="13375" width="15.140625" style="26" bestFit="1" customWidth="1"/>
    <col min="13376" max="13377" width="16.28515625" style="26" bestFit="1" customWidth="1"/>
    <col min="13378" max="13378" width="15.140625" style="26" customWidth="1"/>
    <col min="13379" max="13379" width="15.140625" style="26" bestFit="1" customWidth="1"/>
    <col min="13380" max="13380" width="16.28515625" style="26" bestFit="1" customWidth="1"/>
    <col min="13381" max="13382" width="16.28515625" style="26" customWidth="1"/>
    <col min="13383" max="13444" width="10.7109375" style="26" customWidth="1"/>
    <col min="13445" max="13568" width="9.140625" style="26"/>
    <col min="13569" max="13569" width="69.42578125" style="26" bestFit="1" customWidth="1"/>
    <col min="13570" max="13570" width="18.28515625" style="26" bestFit="1" customWidth="1"/>
    <col min="13571" max="13578" width="18.140625" style="26" customWidth="1"/>
    <col min="13579" max="13580" width="15.140625" style="26" bestFit="1" customWidth="1"/>
    <col min="13581" max="13582" width="16.28515625" style="26" bestFit="1" customWidth="1"/>
    <col min="13583" max="13584" width="15.140625" style="26" bestFit="1" customWidth="1"/>
    <col min="13585" max="13586" width="16.28515625" style="26" bestFit="1" customWidth="1"/>
    <col min="13587" max="13588" width="15.140625" style="26" bestFit="1" customWidth="1"/>
    <col min="13589" max="13590" width="16.28515625" style="26" bestFit="1" customWidth="1"/>
    <col min="13591" max="13592" width="15.140625" style="26" bestFit="1" customWidth="1"/>
    <col min="13593" max="13594" width="16.28515625" style="26" bestFit="1" customWidth="1"/>
    <col min="13595" max="13596" width="15.140625" style="26" bestFit="1" customWidth="1"/>
    <col min="13597" max="13598" width="16.28515625" style="26" bestFit="1" customWidth="1"/>
    <col min="13599" max="13599" width="15.140625" style="26" bestFit="1" customWidth="1"/>
    <col min="13600" max="13602" width="16.28515625" style="26" bestFit="1" customWidth="1"/>
    <col min="13603" max="13603" width="15.140625" style="26" bestFit="1" customWidth="1"/>
    <col min="13604" max="13606" width="16.28515625" style="26" bestFit="1" customWidth="1"/>
    <col min="13607" max="13607" width="15.140625" style="26" bestFit="1" customWidth="1"/>
    <col min="13608" max="13610" width="16.28515625" style="26" bestFit="1" customWidth="1"/>
    <col min="13611" max="13611" width="15.140625" style="26" bestFit="1" customWidth="1"/>
    <col min="13612" max="13614" width="16.28515625" style="26" bestFit="1" customWidth="1"/>
    <col min="13615" max="13615" width="15.140625" style="26" bestFit="1" customWidth="1"/>
    <col min="13616" max="13618" width="16.28515625" style="26" bestFit="1" customWidth="1"/>
    <col min="13619" max="13619" width="15.140625" style="26" bestFit="1" customWidth="1"/>
    <col min="13620" max="13622" width="16.28515625" style="26" bestFit="1" customWidth="1"/>
    <col min="13623" max="13623" width="15.140625" style="26" bestFit="1" customWidth="1"/>
    <col min="13624" max="13626" width="16.28515625" style="26" bestFit="1" customWidth="1"/>
    <col min="13627" max="13627" width="15.140625" style="26" bestFit="1" customWidth="1"/>
    <col min="13628" max="13630" width="16.28515625" style="26" bestFit="1" customWidth="1"/>
    <col min="13631" max="13631" width="15.140625" style="26" bestFit="1" customWidth="1"/>
    <col min="13632" max="13633" width="16.28515625" style="26" bestFit="1" customWidth="1"/>
    <col min="13634" max="13634" width="15.140625" style="26" customWidth="1"/>
    <col min="13635" max="13635" width="15.140625" style="26" bestFit="1" customWidth="1"/>
    <col min="13636" max="13636" width="16.28515625" style="26" bestFit="1" customWidth="1"/>
    <col min="13637" max="13638" width="16.28515625" style="26" customWidth="1"/>
    <col min="13639" max="13700" width="10.7109375" style="26" customWidth="1"/>
    <col min="13701" max="13824" width="9.140625" style="26"/>
    <col min="13825" max="13825" width="69.42578125" style="26" bestFit="1" customWidth="1"/>
    <col min="13826" max="13826" width="18.28515625" style="26" bestFit="1" customWidth="1"/>
    <col min="13827" max="13834" width="18.140625" style="26" customWidth="1"/>
    <col min="13835" max="13836" width="15.140625" style="26" bestFit="1" customWidth="1"/>
    <col min="13837" max="13838" width="16.28515625" style="26" bestFit="1" customWidth="1"/>
    <col min="13839" max="13840" width="15.140625" style="26" bestFit="1" customWidth="1"/>
    <col min="13841" max="13842" width="16.28515625" style="26" bestFit="1" customWidth="1"/>
    <col min="13843" max="13844" width="15.140625" style="26" bestFit="1" customWidth="1"/>
    <col min="13845" max="13846" width="16.28515625" style="26" bestFit="1" customWidth="1"/>
    <col min="13847" max="13848" width="15.140625" style="26" bestFit="1" customWidth="1"/>
    <col min="13849" max="13850" width="16.28515625" style="26" bestFit="1" customWidth="1"/>
    <col min="13851" max="13852" width="15.140625" style="26" bestFit="1" customWidth="1"/>
    <col min="13853" max="13854" width="16.28515625" style="26" bestFit="1" customWidth="1"/>
    <col min="13855" max="13855" width="15.140625" style="26" bestFit="1" customWidth="1"/>
    <col min="13856" max="13858" width="16.28515625" style="26" bestFit="1" customWidth="1"/>
    <col min="13859" max="13859" width="15.140625" style="26" bestFit="1" customWidth="1"/>
    <col min="13860" max="13862" width="16.28515625" style="26" bestFit="1" customWidth="1"/>
    <col min="13863" max="13863" width="15.140625" style="26" bestFit="1" customWidth="1"/>
    <col min="13864" max="13866" width="16.28515625" style="26" bestFit="1" customWidth="1"/>
    <col min="13867" max="13867" width="15.140625" style="26" bestFit="1" customWidth="1"/>
    <col min="13868" max="13870" width="16.28515625" style="26" bestFit="1" customWidth="1"/>
    <col min="13871" max="13871" width="15.140625" style="26" bestFit="1" customWidth="1"/>
    <col min="13872" max="13874" width="16.28515625" style="26" bestFit="1" customWidth="1"/>
    <col min="13875" max="13875" width="15.140625" style="26" bestFit="1" customWidth="1"/>
    <col min="13876" max="13878" width="16.28515625" style="26" bestFit="1" customWidth="1"/>
    <col min="13879" max="13879" width="15.140625" style="26" bestFit="1" customWidth="1"/>
    <col min="13880" max="13882" width="16.28515625" style="26" bestFit="1" customWidth="1"/>
    <col min="13883" max="13883" width="15.140625" style="26" bestFit="1" customWidth="1"/>
    <col min="13884" max="13886" width="16.28515625" style="26" bestFit="1" customWidth="1"/>
    <col min="13887" max="13887" width="15.140625" style="26" bestFit="1" customWidth="1"/>
    <col min="13888" max="13889" width="16.28515625" style="26" bestFit="1" customWidth="1"/>
    <col min="13890" max="13890" width="15.140625" style="26" customWidth="1"/>
    <col min="13891" max="13891" width="15.140625" style="26" bestFit="1" customWidth="1"/>
    <col min="13892" max="13892" width="16.28515625" style="26" bestFit="1" customWidth="1"/>
    <col min="13893" max="13894" width="16.28515625" style="26" customWidth="1"/>
    <col min="13895" max="13956" width="10.7109375" style="26" customWidth="1"/>
    <col min="13957" max="14080" width="9.140625" style="26"/>
    <col min="14081" max="14081" width="69.42578125" style="26" bestFit="1" customWidth="1"/>
    <col min="14082" max="14082" width="18.28515625" style="26" bestFit="1" customWidth="1"/>
    <col min="14083" max="14090" width="18.140625" style="26" customWidth="1"/>
    <col min="14091" max="14092" width="15.140625" style="26" bestFit="1" customWidth="1"/>
    <col min="14093" max="14094" width="16.28515625" style="26" bestFit="1" customWidth="1"/>
    <col min="14095" max="14096" width="15.140625" style="26" bestFit="1" customWidth="1"/>
    <col min="14097" max="14098" width="16.28515625" style="26" bestFit="1" customWidth="1"/>
    <col min="14099" max="14100" width="15.140625" style="26" bestFit="1" customWidth="1"/>
    <col min="14101" max="14102" width="16.28515625" style="26" bestFit="1" customWidth="1"/>
    <col min="14103" max="14104" width="15.140625" style="26" bestFit="1" customWidth="1"/>
    <col min="14105" max="14106" width="16.28515625" style="26" bestFit="1" customWidth="1"/>
    <col min="14107" max="14108" width="15.140625" style="26" bestFit="1" customWidth="1"/>
    <col min="14109" max="14110" width="16.28515625" style="26" bestFit="1" customWidth="1"/>
    <col min="14111" max="14111" width="15.140625" style="26" bestFit="1" customWidth="1"/>
    <col min="14112" max="14114" width="16.28515625" style="26" bestFit="1" customWidth="1"/>
    <col min="14115" max="14115" width="15.140625" style="26" bestFit="1" customWidth="1"/>
    <col min="14116" max="14118" width="16.28515625" style="26" bestFit="1" customWidth="1"/>
    <col min="14119" max="14119" width="15.140625" style="26" bestFit="1" customWidth="1"/>
    <col min="14120" max="14122" width="16.28515625" style="26" bestFit="1" customWidth="1"/>
    <col min="14123" max="14123" width="15.140625" style="26" bestFit="1" customWidth="1"/>
    <col min="14124" max="14126" width="16.28515625" style="26" bestFit="1" customWidth="1"/>
    <col min="14127" max="14127" width="15.140625" style="26" bestFit="1" customWidth="1"/>
    <col min="14128" max="14130" width="16.28515625" style="26" bestFit="1" customWidth="1"/>
    <col min="14131" max="14131" width="15.140625" style="26" bestFit="1" customWidth="1"/>
    <col min="14132" max="14134" width="16.28515625" style="26" bestFit="1" customWidth="1"/>
    <col min="14135" max="14135" width="15.140625" style="26" bestFit="1" customWidth="1"/>
    <col min="14136" max="14138" width="16.28515625" style="26" bestFit="1" customWidth="1"/>
    <col min="14139" max="14139" width="15.140625" style="26" bestFit="1" customWidth="1"/>
    <col min="14140" max="14142" width="16.28515625" style="26" bestFit="1" customWidth="1"/>
    <col min="14143" max="14143" width="15.140625" style="26" bestFit="1" customWidth="1"/>
    <col min="14144" max="14145" width="16.28515625" style="26" bestFit="1" customWidth="1"/>
    <col min="14146" max="14146" width="15.140625" style="26" customWidth="1"/>
    <col min="14147" max="14147" width="15.140625" style="26" bestFit="1" customWidth="1"/>
    <col min="14148" max="14148" width="16.28515625" style="26" bestFit="1" customWidth="1"/>
    <col min="14149" max="14150" width="16.28515625" style="26" customWidth="1"/>
    <col min="14151" max="14212" width="10.7109375" style="26" customWidth="1"/>
    <col min="14213" max="14336" width="9.140625" style="26"/>
    <col min="14337" max="14337" width="69.42578125" style="26" bestFit="1" customWidth="1"/>
    <col min="14338" max="14338" width="18.28515625" style="26" bestFit="1" customWidth="1"/>
    <col min="14339" max="14346" width="18.140625" style="26" customWidth="1"/>
    <col min="14347" max="14348" width="15.140625" style="26" bestFit="1" customWidth="1"/>
    <col min="14349" max="14350" width="16.28515625" style="26" bestFit="1" customWidth="1"/>
    <col min="14351" max="14352" width="15.140625" style="26" bestFit="1" customWidth="1"/>
    <col min="14353" max="14354" width="16.28515625" style="26" bestFit="1" customWidth="1"/>
    <col min="14355" max="14356" width="15.140625" style="26" bestFit="1" customWidth="1"/>
    <col min="14357" max="14358" width="16.28515625" style="26" bestFit="1" customWidth="1"/>
    <col min="14359" max="14360" width="15.140625" style="26" bestFit="1" customWidth="1"/>
    <col min="14361" max="14362" width="16.28515625" style="26" bestFit="1" customWidth="1"/>
    <col min="14363" max="14364" width="15.140625" style="26" bestFit="1" customWidth="1"/>
    <col min="14365" max="14366" width="16.28515625" style="26" bestFit="1" customWidth="1"/>
    <col min="14367" max="14367" width="15.140625" style="26" bestFit="1" customWidth="1"/>
    <col min="14368" max="14370" width="16.28515625" style="26" bestFit="1" customWidth="1"/>
    <col min="14371" max="14371" width="15.140625" style="26" bestFit="1" customWidth="1"/>
    <col min="14372" max="14374" width="16.28515625" style="26" bestFit="1" customWidth="1"/>
    <col min="14375" max="14375" width="15.140625" style="26" bestFit="1" customWidth="1"/>
    <col min="14376" max="14378" width="16.28515625" style="26" bestFit="1" customWidth="1"/>
    <col min="14379" max="14379" width="15.140625" style="26" bestFit="1" customWidth="1"/>
    <col min="14380" max="14382" width="16.28515625" style="26" bestFit="1" customWidth="1"/>
    <col min="14383" max="14383" width="15.140625" style="26" bestFit="1" customWidth="1"/>
    <col min="14384" max="14386" width="16.28515625" style="26" bestFit="1" customWidth="1"/>
    <col min="14387" max="14387" width="15.140625" style="26" bestFit="1" customWidth="1"/>
    <col min="14388" max="14390" width="16.28515625" style="26" bestFit="1" customWidth="1"/>
    <col min="14391" max="14391" width="15.140625" style="26" bestFit="1" customWidth="1"/>
    <col min="14392" max="14394" width="16.28515625" style="26" bestFit="1" customWidth="1"/>
    <col min="14395" max="14395" width="15.140625" style="26" bestFit="1" customWidth="1"/>
    <col min="14396" max="14398" width="16.28515625" style="26" bestFit="1" customWidth="1"/>
    <col min="14399" max="14399" width="15.140625" style="26" bestFit="1" customWidth="1"/>
    <col min="14400" max="14401" width="16.28515625" style="26" bestFit="1" customWidth="1"/>
    <col min="14402" max="14402" width="15.140625" style="26" customWidth="1"/>
    <col min="14403" max="14403" width="15.140625" style="26" bestFit="1" customWidth="1"/>
    <col min="14404" max="14404" width="16.28515625" style="26" bestFit="1" customWidth="1"/>
    <col min="14405" max="14406" width="16.28515625" style="26" customWidth="1"/>
    <col min="14407" max="14468" width="10.7109375" style="26" customWidth="1"/>
    <col min="14469" max="14592" width="9.140625" style="26"/>
    <col min="14593" max="14593" width="69.42578125" style="26" bestFit="1" customWidth="1"/>
    <col min="14594" max="14594" width="18.28515625" style="26" bestFit="1" customWidth="1"/>
    <col min="14595" max="14602" width="18.140625" style="26" customWidth="1"/>
    <col min="14603" max="14604" width="15.140625" style="26" bestFit="1" customWidth="1"/>
    <col min="14605" max="14606" width="16.28515625" style="26" bestFit="1" customWidth="1"/>
    <col min="14607" max="14608" width="15.140625" style="26" bestFit="1" customWidth="1"/>
    <col min="14609" max="14610" width="16.28515625" style="26" bestFit="1" customWidth="1"/>
    <col min="14611" max="14612" width="15.140625" style="26" bestFit="1" customWidth="1"/>
    <col min="14613" max="14614" width="16.28515625" style="26" bestFit="1" customWidth="1"/>
    <col min="14615" max="14616" width="15.140625" style="26" bestFit="1" customWidth="1"/>
    <col min="14617" max="14618" width="16.28515625" style="26" bestFit="1" customWidth="1"/>
    <col min="14619" max="14620" width="15.140625" style="26" bestFit="1" customWidth="1"/>
    <col min="14621" max="14622" width="16.28515625" style="26" bestFit="1" customWidth="1"/>
    <col min="14623" max="14623" width="15.140625" style="26" bestFit="1" customWidth="1"/>
    <col min="14624" max="14626" width="16.28515625" style="26" bestFit="1" customWidth="1"/>
    <col min="14627" max="14627" width="15.140625" style="26" bestFit="1" customWidth="1"/>
    <col min="14628" max="14630" width="16.28515625" style="26" bestFit="1" customWidth="1"/>
    <col min="14631" max="14631" width="15.140625" style="26" bestFit="1" customWidth="1"/>
    <col min="14632" max="14634" width="16.28515625" style="26" bestFit="1" customWidth="1"/>
    <col min="14635" max="14635" width="15.140625" style="26" bestFit="1" customWidth="1"/>
    <col min="14636" max="14638" width="16.28515625" style="26" bestFit="1" customWidth="1"/>
    <col min="14639" max="14639" width="15.140625" style="26" bestFit="1" customWidth="1"/>
    <col min="14640" max="14642" width="16.28515625" style="26" bestFit="1" customWidth="1"/>
    <col min="14643" max="14643" width="15.140625" style="26" bestFit="1" customWidth="1"/>
    <col min="14644" max="14646" width="16.28515625" style="26" bestFit="1" customWidth="1"/>
    <col min="14647" max="14647" width="15.140625" style="26" bestFit="1" customWidth="1"/>
    <col min="14648" max="14650" width="16.28515625" style="26" bestFit="1" customWidth="1"/>
    <col min="14651" max="14651" width="15.140625" style="26" bestFit="1" customWidth="1"/>
    <col min="14652" max="14654" width="16.28515625" style="26" bestFit="1" customWidth="1"/>
    <col min="14655" max="14655" width="15.140625" style="26" bestFit="1" customWidth="1"/>
    <col min="14656" max="14657" width="16.28515625" style="26" bestFit="1" customWidth="1"/>
    <col min="14658" max="14658" width="15.140625" style="26" customWidth="1"/>
    <col min="14659" max="14659" width="15.140625" style="26" bestFit="1" customWidth="1"/>
    <col min="14660" max="14660" width="16.28515625" style="26" bestFit="1" customWidth="1"/>
    <col min="14661" max="14662" width="16.28515625" style="26" customWidth="1"/>
    <col min="14663" max="14724" width="10.7109375" style="26" customWidth="1"/>
    <col min="14725" max="14848" width="9.140625" style="26"/>
    <col min="14849" max="14849" width="69.42578125" style="26" bestFit="1" customWidth="1"/>
    <col min="14850" max="14850" width="18.28515625" style="26" bestFit="1" customWidth="1"/>
    <col min="14851" max="14858" width="18.140625" style="26" customWidth="1"/>
    <col min="14859" max="14860" width="15.140625" style="26" bestFit="1" customWidth="1"/>
    <col min="14861" max="14862" width="16.28515625" style="26" bestFit="1" customWidth="1"/>
    <col min="14863" max="14864" width="15.140625" style="26" bestFit="1" customWidth="1"/>
    <col min="14865" max="14866" width="16.28515625" style="26" bestFit="1" customWidth="1"/>
    <col min="14867" max="14868" width="15.140625" style="26" bestFit="1" customWidth="1"/>
    <col min="14869" max="14870" width="16.28515625" style="26" bestFit="1" customWidth="1"/>
    <col min="14871" max="14872" width="15.140625" style="26" bestFit="1" customWidth="1"/>
    <col min="14873" max="14874" width="16.28515625" style="26" bestFit="1" customWidth="1"/>
    <col min="14875" max="14876" width="15.140625" style="26" bestFit="1" customWidth="1"/>
    <col min="14877" max="14878" width="16.28515625" style="26" bestFit="1" customWidth="1"/>
    <col min="14879" max="14879" width="15.140625" style="26" bestFit="1" customWidth="1"/>
    <col min="14880" max="14882" width="16.28515625" style="26" bestFit="1" customWidth="1"/>
    <col min="14883" max="14883" width="15.140625" style="26" bestFit="1" customWidth="1"/>
    <col min="14884" max="14886" width="16.28515625" style="26" bestFit="1" customWidth="1"/>
    <col min="14887" max="14887" width="15.140625" style="26" bestFit="1" customWidth="1"/>
    <col min="14888" max="14890" width="16.28515625" style="26" bestFit="1" customWidth="1"/>
    <col min="14891" max="14891" width="15.140625" style="26" bestFit="1" customWidth="1"/>
    <col min="14892" max="14894" width="16.28515625" style="26" bestFit="1" customWidth="1"/>
    <col min="14895" max="14895" width="15.140625" style="26" bestFit="1" customWidth="1"/>
    <col min="14896" max="14898" width="16.28515625" style="26" bestFit="1" customWidth="1"/>
    <col min="14899" max="14899" width="15.140625" style="26" bestFit="1" customWidth="1"/>
    <col min="14900" max="14902" width="16.28515625" style="26" bestFit="1" customWidth="1"/>
    <col min="14903" max="14903" width="15.140625" style="26" bestFit="1" customWidth="1"/>
    <col min="14904" max="14906" width="16.28515625" style="26" bestFit="1" customWidth="1"/>
    <col min="14907" max="14907" width="15.140625" style="26" bestFit="1" customWidth="1"/>
    <col min="14908" max="14910" width="16.28515625" style="26" bestFit="1" customWidth="1"/>
    <col min="14911" max="14911" width="15.140625" style="26" bestFit="1" customWidth="1"/>
    <col min="14912" max="14913" width="16.28515625" style="26" bestFit="1" customWidth="1"/>
    <col min="14914" max="14914" width="15.140625" style="26" customWidth="1"/>
    <col min="14915" max="14915" width="15.140625" style="26" bestFit="1" customWidth="1"/>
    <col min="14916" max="14916" width="16.28515625" style="26" bestFit="1" customWidth="1"/>
    <col min="14917" max="14918" width="16.28515625" style="26" customWidth="1"/>
    <col min="14919" max="14980" width="10.7109375" style="26" customWidth="1"/>
    <col min="14981" max="15104" width="9.140625" style="26"/>
    <col min="15105" max="15105" width="69.42578125" style="26" bestFit="1" customWidth="1"/>
    <col min="15106" max="15106" width="18.28515625" style="26" bestFit="1" customWidth="1"/>
    <col min="15107" max="15114" width="18.140625" style="26" customWidth="1"/>
    <col min="15115" max="15116" width="15.140625" style="26" bestFit="1" customWidth="1"/>
    <col min="15117" max="15118" width="16.28515625" style="26" bestFit="1" customWidth="1"/>
    <col min="15119" max="15120" width="15.140625" style="26" bestFit="1" customWidth="1"/>
    <col min="15121" max="15122" width="16.28515625" style="26" bestFit="1" customWidth="1"/>
    <col min="15123" max="15124" width="15.140625" style="26" bestFit="1" customWidth="1"/>
    <col min="15125" max="15126" width="16.28515625" style="26" bestFit="1" customWidth="1"/>
    <col min="15127" max="15128" width="15.140625" style="26" bestFit="1" customWidth="1"/>
    <col min="15129" max="15130" width="16.28515625" style="26" bestFit="1" customWidth="1"/>
    <col min="15131" max="15132" width="15.140625" style="26" bestFit="1" customWidth="1"/>
    <col min="15133" max="15134" width="16.28515625" style="26" bestFit="1" customWidth="1"/>
    <col min="15135" max="15135" width="15.140625" style="26" bestFit="1" customWidth="1"/>
    <col min="15136" max="15138" width="16.28515625" style="26" bestFit="1" customWidth="1"/>
    <col min="15139" max="15139" width="15.140625" style="26" bestFit="1" customWidth="1"/>
    <col min="15140" max="15142" width="16.28515625" style="26" bestFit="1" customWidth="1"/>
    <col min="15143" max="15143" width="15.140625" style="26" bestFit="1" customWidth="1"/>
    <col min="15144" max="15146" width="16.28515625" style="26" bestFit="1" customWidth="1"/>
    <col min="15147" max="15147" width="15.140625" style="26" bestFit="1" customWidth="1"/>
    <col min="15148" max="15150" width="16.28515625" style="26" bestFit="1" customWidth="1"/>
    <col min="15151" max="15151" width="15.140625" style="26" bestFit="1" customWidth="1"/>
    <col min="15152" max="15154" width="16.28515625" style="26" bestFit="1" customWidth="1"/>
    <col min="15155" max="15155" width="15.140625" style="26" bestFit="1" customWidth="1"/>
    <col min="15156" max="15158" width="16.28515625" style="26" bestFit="1" customWidth="1"/>
    <col min="15159" max="15159" width="15.140625" style="26" bestFit="1" customWidth="1"/>
    <col min="15160" max="15162" width="16.28515625" style="26" bestFit="1" customWidth="1"/>
    <col min="15163" max="15163" width="15.140625" style="26" bestFit="1" customWidth="1"/>
    <col min="15164" max="15166" width="16.28515625" style="26" bestFit="1" customWidth="1"/>
    <col min="15167" max="15167" width="15.140625" style="26" bestFit="1" customWidth="1"/>
    <col min="15168" max="15169" width="16.28515625" style="26" bestFit="1" customWidth="1"/>
    <col min="15170" max="15170" width="15.140625" style="26" customWidth="1"/>
    <col min="15171" max="15171" width="15.140625" style="26" bestFit="1" customWidth="1"/>
    <col min="15172" max="15172" width="16.28515625" style="26" bestFit="1" customWidth="1"/>
    <col min="15173" max="15174" width="16.28515625" style="26" customWidth="1"/>
    <col min="15175" max="15236" width="10.7109375" style="26" customWidth="1"/>
    <col min="15237" max="15360" width="9.140625" style="26"/>
    <col min="15361" max="15361" width="69.42578125" style="26" bestFit="1" customWidth="1"/>
    <col min="15362" max="15362" width="18.28515625" style="26" bestFit="1" customWidth="1"/>
    <col min="15363" max="15370" width="18.140625" style="26" customWidth="1"/>
    <col min="15371" max="15372" width="15.140625" style="26" bestFit="1" customWidth="1"/>
    <col min="15373" max="15374" width="16.28515625" style="26" bestFit="1" customWidth="1"/>
    <col min="15375" max="15376" width="15.140625" style="26" bestFit="1" customWidth="1"/>
    <col min="15377" max="15378" width="16.28515625" style="26" bestFit="1" customWidth="1"/>
    <col min="15379" max="15380" width="15.140625" style="26" bestFit="1" customWidth="1"/>
    <col min="15381" max="15382" width="16.28515625" style="26" bestFit="1" customWidth="1"/>
    <col min="15383" max="15384" width="15.140625" style="26" bestFit="1" customWidth="1"/>
    <col min="15385" max="15386" width="16.28515625" style="26" bestFit="1" customWidth="1"/>
    <col min="15387" max="15388" width="15.140625" style="26" bestFit="1" customWidth="1"/>
    <col min="15389" max="15390" width="16.28515625" style="26" bestFit="1" customWidth="1"/>
    <col min="15391" max="15391" width="15.140625" style="26" bestFit="1" customWidth="1"/>
    <col min="15392" max="15394" width="16.28515625" style="26" bestFit="1" customWidth="1"/>
    <col min="15395" max="15395" width="15.140625" style="26" bestFit="1" customWidth="1"/>
    <col min="15396" max="15398" width="16.28515625" style="26" bestFit="1" customWidth="1"/>
    <col min="15399" max="15399" width="15.140625" style="26" bestFit="1" customWidth="1"/>
    <col min="15400" max="15402" width="16.28515625" style="26" bestFit="1" customWidth="1"/>
    <col min="15403" max="15403" width="15.140625" style="26" bestFit="1" customWidth="1"/>
    <col min="15404" max="15406" width="16.28515625" style="26" bestFit="1" customWidth="1"/>
    <col min="15407" max="15407" width="15.140625" style="26" bestFit="1" customWidth="1"/>
    <col min="15408" max="15410" width="16.28515625" style="26" bestFit="1" customWidth="1"/>
    <col min="15411" max="15411" width="15.140625" style="26" bestFit="1" customWidth="1"/>
    <col min="15412" max="15414" width="16.28515625" style="26" bestFit="1" customWidth="1"/>
    <col min="15415" max="15415" width="15.140625" style="26" bestFit="1" customWidth="1"/>
    <col min="15416" max="15418" width="16.28515625" style="26" bestFit="1" customWidth="1"/>
    <col min="15419" max="15419" width="15.140625" style="26" bestFit="1" customWidth="1"/>
    <col min="15420" max="15422" width="16.28515625" style="26" bestFit="1" customWidth="1"/>
    <col min="15423" max="15423" width="15.140625" style="26" bestFit="1" customWidth="1"/>
    <col min="15424" max="15425" width="16.28515625" style="26" bestFit="1" customWidth="1"/>
    <col min="15426" max="15426" width="15.140625" style="26" customWidth="1"/>
    <col min="15427" max="15427" width="15.140625" style="26" bestFit="1" customWidth="1"/>
    <col min="15428" max="15428" width="16.28515625" style="26" bestFit="1" customWidth="1"/>
    <col min="15429" max="15430" width="16.28515625" style="26" customWidth="1"/>
    <col min="15431" max="15492" width="10.7109375" style="26" customWidth="1"/>
    <col min="15493" max="15616" width="9.140625" style="26"/>
    <col min="15617" max="15617" width="69.42578125" style="26" bestFit="1" customWidth="1"/>
    <col min="15618" max="15618" width="18.28515625" style="26" bestFit="1" customWidth="1"/>
    <col min="15619" max="15626" width="18.140625" style="26" customWidth="1"/>
    <col min="15627" max="15628" width="15.140625" style="26" bestFit="1" customWidth="1"/>
    <col min="15629" max="15630" width="16.28515625" style="26" bestFit="1" customWidth="1"/>
    <col min="15631" max="15632" width="15.140625" style="26" bestFit="1" customWidth="1"/>
    <col min="15633" max="15634" width="16.28515625" style="26" bestFit="1" customWidth="1"/>
    <col min="15635" max="15636" width="15.140625" style="26" bestFit="1" customWidth="1"/>
    <col min="15637" max="15638" width="16.28515625" style="26" bestFit="1" customWidth="1"/>
    <col min="15639" max="15640" width="15.140625" style="26" bestFit="1" customWidth="1"/>
    <col min="15641" max="15642" width="16.28515625" style="26" bestFit="1" customWidth="1"/>
    <col min="15643" max="15644" width="15.140625" style="26" bestFit="1" customWidth="1"/>
    <col min="15645" max="15646" width="16.28515625" style="26" bestFit="1" customWidth="1"/>
    <col min="15647" max="15647" width="15.140625" style="26" bestFit="1" customWidth="1"/>
    <col min="15648" max="15650" width="16.28515625" style="26" bestFit="1" customWidth="1"/>
    <col min="15651" max="15651" width="15.140625" style="26" bestFit="1" customWidth="1"/>
    <col min="15652" max="15654" width="16.28515625" style="26" bestFit="1" customWidth="1"/>
    <col min="15655" max="15655" width="15.140625" style="26" bestFit="1" customWidth="1"/>
    <col min="15656" max="15658" width="16.28515625" style="26" bestFit="1" customWidth="1"/>
    <col min="15659" max="15659" width="15.140625" style="26" bestFit="1" customWidth="1"/>
    <col min="15660" max="15662" width="16.28515625" style="26" bestFit="1" customWidth="1"/>
    <col min="15663" max="15663" width="15.140625" style="26" bestFit="1" customWidth="1"/>
    <col min="15664" max="15666" width="16.28515625" style="26" bestFit="1" customWidth="1"/>
    <col min="15667" max="15667" width="15.140625" style="26" bestFit="1" customWidth="1"/>
    <col min="15668" max="15670" width="16.28515625" style="26" bestFit="1" customWidth="1"/>
    <col min="15671" max="15671" width="15.140625" style="26" bestFit="1" customWidth="1"/>
    <col min="15672" max="15674" width="16.28515625" style="26" bestFit="1" customWidth="1"/>
    <col min="15675" max="15675" width="15.140625" style="26" bestFit="1" customWidth="1"/>
    <col min="15676" max="15678" width="16.28515625" style="26" bestFit="1" customWidth="1"/>
    <col min="15679" max="15679" width="15.140625" style="26" bestFit="1" customWidth="1"/>
    <col min="15680" max="15681" width="16.28515625" style="26" bestFit="1" customWidth="1"/>
    <col min="15682" max="15682" width="15.140625" style="26" customWidth="1"/>
    <col min="15683" max="15683" width="15.140625" style="26" bestFit="1" customWidth="1"/>
    <col min="15684" max="15684" width="16.28515625" style="26" bestFit="1" customWidth="1"/>
    <col min="15685" max="15686" width="16.28515625" style="26" customWidth="1"/>
    <col min="15687" max="15748" width="10.7109375" style="26" customWidth="1"/>
    <col min="15749" max="15872" width="9.140625" style="26"/>
    <col min="15873" max="15873" width="69.42578125" style="26" bestFit="1" customWidth="1"/>
    <col min="15874" max="15874" width="18.28515625" style="26" bestFit="1" customWidth="1"/>
    <col min="15875" max="15882" width="18.140625" style="26" customWidth="1"/>
    <col min="15883" max="15884" width="15.140625" style="26" bestFit="1" customWidth="1"/>
    <col min="15885" max="15886" width="16.28515625" style="26" bestFit="1" customWidth="1"/>
    <col min="15887" max="15888" width="15.140625" style="26" bestFit="1" customWidth="1"/>
    <col min="15889" max="15890" width="16.28515625" style="26" bestFit="1" customWidth="1"/>
    <col min="15891" max="15892" width="15.140625" style="26" bestFit="1" customWidth="1"/>
    <col min="15893" max="15894" width="16.28515625" style="26" bestFit="1" customWidth="1"/>
    <col min="15895" max="15896" width="15.140625" style="26" bestFit="1" customWidth="1"/>
    <col min="15897" max="15898" width="16.28515625" style="26" bestFit="1" customWidth="1"/>
    <col min="15899" max="15900" width="15.140625" style="26" bestFit="1" customWidth="1"/>
    <col min="15901" max="15902" width="16.28515625" style="26" bestFit="1" customWidth="1"/>
    <col min="15903" max="15903" width="15.140625" style="26" bestFit="1" customWidth="1"/>
    <col min="15904" max="15906" width="16.28515625" style="26" bestFit="1" customWidth="1"/>
    <col min="15907" max="15907" width="15.140625" style="26" bestFit="1" customWidth="1"/>
    <col min="15908" max="15910" width="16.28515625" style="26" bestFit="1" customWidth="1"/>
    <col min="15911" max="15911" width="15.140625" style="26" bestFit="1" customWidth="1"/>
    <col min="15912" max="15914" width="16.28515625" style="26" bestFit="1" customWidth="1"/>
    <col min="15915" max="15915" width="15.140625" style="26" bestFit="1" customWidth="1"/>
    <col min="15916" max="15918" width="16.28515625" style="26" bestFit="1" customWidth="1"/>
    <col min="15919" max="15919" width="15.140625" style="26" bestFit="1" customWidth="1"/>
    <col min="15920" max="15922" width="16.28515625" style="26" bestFit="1" customWidth="1"/>
    <col min="15923" max="15923" width="15.140625" style="26" bestFit="1" customWidth="1"/>
    <col min="15924" max="15926" width="16.28515625" style="26" bestFit="1" customWidth="1"/>
    <col min="15927" max="15927" width="15.140625" style="26" bestFit="1" customWidth="1"/>
    <col min="15928" max="15930" width="16.28515625" style="26" bestFit="1" customWidth="1"/>
    <col min="15931" max="15931" width="15.140625" style="26" bestFit="1" customWidth="1"/>
    <col min="15932" max="15934" width="16.28515625" style="26" bestFit="1" customWidth="1"/>
    <col min="15935" max="15935" width="15.140625" style="26" bestFit="1" customWidth="1"/>
    <col min="15936" max="15937" width="16.28515625" style="26" bestFit="1" customWidth="1"/>
    <col min="15938" max="15938" width="15.140625" style="26" customWidth="1"/>
    <col min="15939" max="15939" width="15.140625" style="26" bestFit="1" customWidth="1"/>
    <col min="15940" max="15940" width="16.28515625" style="26" bestFit="1" customWidth="1"/>
    <col min="15941" max="15942" width="16.28515625" style="26" customWidth="1"/>
    <col min="15943" max="16004" width="10.7109375" style="26" customWidth="1"/>
    <col min="16005" max="16128" width="9.140625" style="26"/>
    <col min="16129" max="16129" width="69.42578125" style="26" bestFit="1" customWidth="1"/>
    <col min="16130" max="16130" width="18.28515625" style="26" bestFit="1" customWidth="1"/>
    <col min="16131" max="16138" width="18.140625" style="26" customWidth="1"/>
    <col min="16139" max="16140" width="15.140625" style="26" bestFit="1" customWidth="1"/>
    <col min="16141" max="16142" width="16.28515625" style="26" bestFit="1" customWidth="1"/>
    <col min="16143" max="16144" width="15.140625" style="26" bestFit="1" customWidth="1"/>
    <col min="16145" max="16146" width="16.28515625" style="26" bestFit="1" customWidth="1"/>
    <col min="16147" max="16148" width="15.140625" style="26" bestFit="1" customWidth="1"/>
    <col min="16149" max="16150" width="16.28515625" style="26" bestFit="1" customWidth="1"/>
    <col min="16151" max="16152" width="15.140625" style="26" bestFit="1" customWidth="1"/>
    <col min="16153" max="16154" width="16.28515625" style="26" bestFit="1" customWidth="1"/>
    <col min="16155" max="16156" width="15.140625" style="26" bestFit="1" customWidth="1"/>
    <col min="16157" max="16158" width="16.28515625" style="26" bestFit="1" customWidth="1"/>
    <col min="16159" max="16159" width="15.140625" style="26" bestFit="1" customWidth="1"/>
    <col min="16160" max="16162" width="16.28515625" style="26" bestFit="1" customWidth="1"/>
    <col min="16163" max="16163" width="15.140625" style="26" bestFit="1" customWidth="1"/>
    <col min="16164" max="16166" width="16.28515625" style="26" bestFit="1" customWidth="1"/>
    <col min="16167" max="16167" width="15.140625" style="26" bestFit="1" customWidth="1"/>
    <col min="16168" max="16170" width="16.28515625" style="26" bestFit="1" customWidth="1"/>
    <col min="16171" max="16171" width="15.140625" style="26" bestFit="1" customWidth="1"/>
    <col min="16172" max="16174" width="16.28515625" style="26" bestFit="1" customWidth="1"/>
    <col min="16175" max="16175" width="15.140625" style="26" bestFit="1" customWidth="1"/>
    <col min="16176" max="16178" width="16.28515625" style="26" bestFit="1" customWidth="1"/>
    <col min="16179" max="16179" width="15.140625" style="26" bestFit="1" customWidth="1"/>
    <col min="16180" max="16182" width="16.28515625" style="26" bestFit="1" customWidth="1"/>
    <col min="16183" max="16183" width="15.140625" style="26" bestFit="1" customWidth="1"/>
    <col min="16184" max="16186" width="16.28515625" style="26" bestFit="1" customWidth="1"/>
    <col min="16187" max="16187" width="15.140625" style="26" bestFit="1" customWidth="1"/>
    <col min="16188" max="16190" width="16.28515625" style="26" bestFit="1" customWidth="1"/>
    <col min="16191" max="16191" width="15.140625" style="26" bestFit="1" customWidth="1"/>
    <col min="16192" max="16193" width="16.28515625" style="26" bestFit="1" customWidth="1"/>
    <col min="16194" max="16194" width="15.140625" style="26" customWidth="1"/>
    <col min="16195" max="16195" width="15.140625" style="26" bestFit="1" customWidth="1"/>
    <col min="16196" max="16196" width="16.28515625" style="26" bestFit="1" customWidth="1"/>
    <col min="16197" max="16198" width="16.28515625" style="26" customWidth="1"/>
    <col min="16199" max="16260" width="10.7109375" style="26" customWidth="1"/>
    <col min="16261" max="16384" width="9.140625" style="26"/>
  </cols>
  <sheetData>
    <row r="1" spans="1:134" s="55" customFormat="1" ht="18.75">
      <c r="A1" s="57" t="s">
        <v>255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</row>
    <row r="2" spans="1:134" s="55" customFormat="1" ht="18.75">
      <c r="A2" s="57" t="s">
        <v>254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</row>
    <row r="3" spans="1:134" s="58" customFormat="1">
      <c r="A3" s="569"/>
      <c r="B3" s="569">
        <v>1991</v>
      </c>
      <c r="C3" s="569">
        <v>1992</v>
      </c>
      <c r="D3" s="569"/>
      <c r="E3" s="569"/>
      <c r="F3" s="569"/>
      <c r="G3" s="569">
        <v>1993</v>
      </c>
      <c r="H3" s="569"/>
      <c r="I3" s="569"/>
      <c r="J3" s="569"/>
      <c r="K3" s="569">
        <v>1994</v>
      </c>
      <c r="L3" s="569"/>
      <c r="M3" s="569"/>
      <c r="N3" s="569"/>
      <c r="O3" s="569">
        <v>1995</v>
      </c>
      <c r="P3" s="569"/>
      <c r="Q3" s="569"/>
      <c r="R3" s="569"/>
      <c r="S3" s="569">
        <v>1996</v>
      </c>
      <c r="T3" s="569"/>
      <c r="U3" s="569"/>
      <c r="V3" s="569"/>
      <c r="W3" s="569">
        <v>1997</v>
      </c>
      <c r="X3" s="569"/>
      <c r="Y3" s="569"/>
      <c r="Z3" s="569"/>
      <c r="AA3" s="569">
        <v>1998</v>
      </c>
      <c r="AB3" s="569"/>
      <c r="AC3" s="569"/>
      <c r="AD3" s="569"/>
      <c r="AE3" s="569">
        <v>1999</v>
      </c>
      <c r="AF3" s="569"/>
      <c r="AG3" s="569"/>
      <c r="AH3" s="569"/>
      <c r="AI3" s="569">
        <v>2000</v>
      </c>
      <c r="AJ3" s="569"/>
      <c r="AK3" s="569"/>
      <c r="AL3" s="569"/>
      <c r="AM3" s="569">
        <v>2001</v>
      </c>
      <c r="AN3" s="569"/>
      <c r="AO3" s="569"/>
      <c r="AP3" s="569"/>
      <c r="AQ3" s="569">
        <v>2002</v>
      </c>
      <c r="AR3" s="569"/>
      <c r="AS3" s="569"/>
      <c r="AT3" s="569"/>
      <c r="AU3" s="569">
        <v>2003</v>
      </c>
      <c r="AV3" s="569"/>
      <c r="AW3" s="569"/>
      <c r="AX3" s="569"/>
      <c r="AY3" s="569">
        <v>2004</v>
      </c>
      <c r="AZ3" s="569"/>
      <c r="BA3" s="569"/>
      <c r="BB3" s="569"/>
      <c r="BC3" s="569">
        <v>2005</v>
      </c>
      <c r="BD3" s="569"/>
      <c r="BE3" s="569"/>
      <c r="BF3" s="569"/>
      <c r="BG3" s="569">
        <v>2006</v>
      </c>
      <c r="BH3" s="569"/>
      <c r="BI3" s="569"/>
      <c r="BJ3" s="569"/>
      <c r="BK3" s="569">
        <v>2007</v>
      </c>
      <c r="BL3" s="569"/>
      <c r="BM3" s="569"/>
      <c r="BN3" s="569"/>
      <c r="BO3" s="562">
        <v>2008</v>
      </c>
      <c r="BP3" s="563"/>
      <c r="BQ3" s="563"/>
      <c r="BR3" s="564"/>
      <c r="BS3" s="568" t="s">
        <v>192</v>
      </c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568"/>
      <c r="CZ3" s="568"/>
      <c r="DA3" s="568"/>
      <c r="DB3" s="568"/>
      <c r="DC3" s="568"/>
      <c r="DD3" s="568"/>
      <c r="DE3" s="568"/>
      <c r="DF3" s="568"/>
      <c r="DG3" s="568"/>
      <c r="DH3" s="568"/>
      <c r="DI3" s="568"/>
      <c r="DJ3" s="568"/>
      <c r="DK3" s="568"/>
      <c r="DL3" s="568"/>
      <c r="DM3" s="568"/>
      <c r="DN3" s="568"/>
      <c r="DO3" s="568"/>
      <c r="DP3" s="568"/>
      <c r="DQ3" s="568"/>
      <c r="DR3" s="568"/>
      <c r="DS3" s="568"/>
      <c r="DT3" s="568"/>
      <c r="DU3" s="568"/>
      <c r="DV3" s="568"/>
      <c r="DW3" s="568"/>
      <c r="DX3" s="568"/>
      <c r="DY3" s="568"/>
      <c r="DZ3" s="568"/>
      <c r="EA3" s="568"/>
      <c r="EB3" s="568"/>
      <c r="EC3" s="568"/>
      <c r="ED3" s="568"/>
    </row>
    <row r="4" spans="1:134" s="58" customFormat="1" ht="12.75" customHeight="1">
      <c r="A4" s="569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  <c r="BB4" s="569"/>
      <c r="BC4" s="569"/>
      <c r="BD4" s="569"/>
      <c r="BE4" s="569"/>
      <c r="BF4" s="569"/>
      <c r="BG4" s="569"/>
      <c r="BH4" s="569"/>
      <c r="BI4" s="569"/>
      <c r="BJ4" s="569"/>
      <c r="BK4" s="569"/>
      <c r="BL4" s="569"/>
      <c r="BM4" s="569"/>
      <c r="BN4" s="569"/>
      <c r="BO4" s="565"/>
      <c r="BP4" s="566"/>
      <c r="BQ4" s="566"/>
      <c r="BR4" s="567"/>
      <c r="BS4" s="569" t="s">
        <v>193</v>
      </c>
      <c r="BT4" s="569"/>
      <c r="BU4" s="569"/>
      <c r="BV4" s="569"/>
      <c r="BW4" s="569" t="s">
        <v>194</v>
      </c>
      <c r="BX4" s="569"/>
      <c r="BY4" s="569"/>
      <c r="BZ4" s="569"/>
      <c r="CA4" s="569" t="s">
        <v>195</v>
      </c>
      <c r="CB4" s="569"/>
      <c r="CC4" s="569"/>
      <c r="CD4" s="569"/>
      <c r="CE4" s="569" t="s">
        <v>196</v>
      </c>
      <c r="CF4" s="569"/>
      <c r="CG4" s="569"/>
      <c r="CH4" s="569"/>
      <c r="CI4" s="569" t="s">
        <v>197</v>
      </c>
      <c r="CJ4" s="569"/>
      <c r="CK4" s="569"/>
      <c r="CL4" s="569"/>
      <c r="CM4" s="569" t="s">
        <v>198</v>
      </c>
      <c r="CN4" s="569"/>
      <c r="CO4" s="569"/>
      <c r="CP4" s="569"/>
      <c r="CQ4" s="569" t="s">
        <v>199</v>
      </c>
      <c r="CR4" s="569"/>
      <c r="CS4" s="569"/>
      <c r="CT4" s="569"/>
      <c r="CU4" s="569" t="s">
        <v>200</v>
      </c>
      <c r="CV4" s="569"/>
      <c r="CW4" s="569"/>
      <c r="CX4" s="569"/>
      <c r="CY4" s="570" t="s">
        <v>201</v>
      </c>
      <c r="CZ4" s="570"/>
      <c r="DA4" s="570"/>
      <c r="DB4" s="570"/>
      <c r="DC4" s="561" t="s">
        <v>202</v>
      </c>
      <c r="DD4" s="561"/>
      <c r="DE4" s="561"/>
      <c r="DF4" s="561"/>
      <c r="DG4" s="561" t="s">
        <v>203</v>
      </c>
      <c r="DH4" s="561"/>
      <c r="DI4" s="561"/>
      <c r="DJ4" s="561"/>
      <c r="DK4" s="561" t="s">
        <v>204</v>
      </c>
      <c r="DL4" s="561"/>
      <c r="DM4" s="561"/>
      <c r="DN4" s="561"/>
      <c r="DO4" s="561" t="s">
        <v>205</v>
      </c>
      <c r="DP4" s="561"/>
      <c r="DQ4" s="561"/>
      <c r="DR4" s="561"/>
      <c r="DS4" s="561" t="s">
        <v>206</v>
      </c>
      <c r="DT4" s="561"/>
      <c r="DU4" s="561"/>
      <c r="DV4" s="561"/>
      <c r="DW4" s="561" t="s">
        <v>207</v>
      </c>
      <c r="DX4" s="561"/>
      <c r="DY4" s="561"/>
      <c r="DZ4" s="561"/>
      <c r="EA4" s="561" t="s">
        <v>208</v>
      </c>
      <c r="EB4" s="561"/>
      <c r="EC4" s="561"/>
      <c r="ED4" s="561"/>
    </row>
    <row r="5" spans="1:134" s="58" customFormat="1">
      <c r="A5" s="569"/>
      <c r="B5" s="569"/>
      <c r="C5" s="59" t="s">
        <v>209</v>
      </c>
      <c r="D5" s="59" t="s">
        <v>210</v>
      </c>
      <c r="E5" s="59" t="s">
        <v>211</v>
      </c>
      <c r="F5" s="59" t="s">
        <v>212</v>
      </c>
      <c r="G5" s="59" t="s">
        <v>209</v>
      </c>
      <c r="H5" s="59" t="s">
        <v>210</v>
      </c>
      <c r="I5" s="59" t="s">
        <v>211</v>
      </c>
      <c r="J5" s="59" t="s">
        <v>212</v>
      </c>
      <c r="K5" s="59" t="s">
        <v>209</v>
      </c>
      <c r="L5" s="59" t="s">
        <v>210</v>
      </c>
      <c r="M5" s="59" t="s">
        <v>211</v>
      </c>
      <c r="N5" s="59" t="s">
        <v>212</v>
      </c>
      <c r="O5" s="59" t="s">
        <v>209</v>
      </c>
      <c r="P5" s="59" t="s">
        <v>210</v>
      </c>
      <c r="Q5" s="59" t="s">
        <v>211</v>
      </c>
      <c r="R5" s="59" t="s">
        <v>212</v>
      </c>
      <c r="S5" s="59" t="s">
        <v>209</v>
      </c>
      <c r="T5" s="59" t="s">
        <v>210</v>
      </c>
      <c r="U5" s="59" t="s">
        <v>211</v>
      </c>
      <c r="V5" s="59" t="s">
        <v>212</v>
      </c>
      <c r="W5" s="59" t="s">
        <v>209</v>
      </c>
      <c r="X5" s="59" t="s">
        <v>210</v>
      </c>
      <c r="Y5" s="59" t="s">
        <v>211</v>
      </c>
      <c r="Z5" s="59" t="s">
        <v>212</v>
      </c>
      <c r="AA5" s="59" t="s">
        <v>209</v>
      </c>
      <c r="AB5" s="59" t="s">
        <v>210</v>
      </c>
      <c r="AC5" s="59" t="s">
        <v>211</v>
      </c>
      <c r="AD5" s="59" t="s">
        <v>212</v>
      </c>
      <c r="AE5" s="59" t="s">
        <v>209</v>
      </c>
      <c r="AF5" s="59" t="s">
        <v>210</v>
      </c>
      <c r="AG5" s="59" t="s">
        <v>211</v>
      </c>
      <c r="AH5" s="59" t="s">
        <v>212</v>
      </c>
      <c r="AI5" s="59" t="s">
        <v>209</v>
      </c>
      <c r="AJ5" s="59" t="s">
        <v>210</v>
      </c>
      <c r="AK5" s="59" t="s">
        <v>211</v>
      </c>
      <c r="AL5" s="59" t="s">
        <v>212</v>
      </c>
      <c r="AM5" s="59" t="s">
        <v>209</v>
      </c>
      <c r="AN5" s="59" t="s">
        <v>210</v>
      </c>
      <c r="AO5" s="59" t="s">
        <v>211</v>
      </c>
      <c r="AP5" s="59" t="s">
        <v>212</v>
      </c>
      <c r="AQ5" s="59" t="s">
        <v>209</v>
      </c>
      <c r="AR5" s="59" t="s">
        <v>210</v>
      </c>
      <c r="AS5" s="59" t="s">
        <v>211</v>
      </c>
      <c r="AT5" s="59" t="s">
        <v>212</v>
      </c>
      <c r="AU5" s="59" t="s">
        <v>209</v>
      </c>
      <c r="AV5" s="59" t="s">
        <v>210</v>
      </c>
      <c r="AW5" s="59" t="s">
        <v>211</v>
      </c>
      <c r="AX5" s="59" t="s">
        <v>212</v>
      </c>
      <c r="AY5" s="59" t="s">
        <v>209</v>
      </c>
      <c r="AZ5" s="59" t="s">
        <v>210</v>
      </c>
      <c r="BA5" s="59" t="s">
        <v>211</v>
      </c>
      <c r="BB5" s="59" t="s">
        <v>212</v>
      </c>
      <c r="BC5" s="59" t="s">
        <v>209</v>
      </c>
      <c r="BD5" s="59" t="s">
        <v>210</v>
      </c>
      <c r="BE5" s="59" t="s">
        <v>211</v>
      </c>
      <c r="BF5" s="59" t="s">
        <v>212</v>
      </c>
      <c r="BG5" s="59" t="s">
        <v>209</v>
      </c>
      <c r="BH5" s="59" t="s">
        <v>210</v>
      </c>
      <c r="BI5" s="59" t="s">
        <v>211</v>
      </c>
      <c r="BJ5" s="59" t="s">
        <v>212</v>
      </c>
      <c r="BK5" s="59" t="s">
        <v>209</v>
      </c>
      <c r="BL5" s="59" t="s">
        <v>210</v>
      </c>
      <c r="BM5" s="59" t="s">
        <v>211</v>
      </c>
      <c r="BN5" s="59" t="s">
        <v>212</v>
      </c>
      <c r="BO5" s="59" t="s">
        <v>209</v>
      </c>
      <c r="BP5" s="59" t="s">
        <v>210</v>
      </c>
      <c r="BQ5" s="59" t="s">
        <v>211</v>
      </c>
      <c r="BR5" s="59" t="s">
        <v>212</v>
      </c>
      <c r="BS5" s="59" t="s">
        <v>209</v>
      </c>
      <c r="BT5" s="59" t="s">
        <v>210</v>
      </c>
      <c r="BU5" s="59" t="s">
        <v>211</v>
      </c>
      <c r="BV5" s="59" t="s">
        <v>212</v>
      </c>
      <c r="BW5" s="59" t="s">
        <v>209</v>
      </c>
      <c r="BX5" s="59" t="s">
        <v>210</v>
      </c>
      <c r="BY5" s="59" t="s">
        <v>211</v>
      </c>
      <c r="BZ5" s="59" t="s">
        <v>212</v>
      </c>
      <c r="CA5" s="59" t="s">
        <v>209</v>
      </c>
      <c r="CB5" s="59" t="s">
        <v>210</v>
      </c>
      <c r="CC5" s="59" t="s">
        <v>211</v>
      </c>
      <c r="CD5" s="59" t="s">
        <v>212</v>
      </c>
      <c r="CE5" s="59" t="s">
        <v>209</v>
      </c>
      <c r="CF5" s="59" t="s">
        <v>210</v>
      </c>
      <c r="CG5" s="59" t="s">
        <v>211</v>
      </c>
      <c r="CH5" s="59" t="s">
        <v>212</v>
      </c>
      <c r="CI5" s="59" t="s">
        <v>209</v>
      </c>
      <c r="CJ5" s="59" t="s">
        <v>210</v>
      </c>
      <c r="CK5" s="59" t="s">
        <v>211</v>
      </c>
      <c r="CL5" s="59" t="s">
        <v>212</v>
      </c>
      <c r="CM5" s="59" t="s">
        <v>209</v>
      </c>
      <c r="CN5" s="59" t="s">
        <v>210</v>
      </c>
      <c r="CO5" s="59" t="s">
        <v>211</v>
      </c>
      <c r="CP5" s="59" t="s">
        <v>212</v>
      </c>
      <c r="CQ5" s="59" t="s">
        <v>209</v>
      </c>
      <c r="CR5" s="59" t="s">
        <v>210</v>
      </c>
      <c r="CS5" s="59" t="s">
        <v>211</v>
      </c>
      <c r="CT5" s="59" t="s">
        <v>212</v>
      </c>
      <c r="CU5" s="59" t="s">
        <v>209</v>
      </c>
      <c r="CV5" s="59" t="s">
        <v>210</v>
      </c>
      <c r="CW5" s="59" t="s">
        <v>211</v>
      </c>
      <c r="CX5" s="59" t="s">
        <v>212</v>
      </c>
      <c r="CY5" s="59" t="s">
        <v>209</v>
      </c>
      <c r="CZ5" s="59" t="s">
        <v>210</v>
      </c>
      <c r="DA5" s="59" t="s">
        <v>211</v>
      </c>
      <c r="DB5" s="59" t="s">
        <v>212</v>
      </c>
      <c r="DC5" s="59" t="s">
        <v>209</v>
      </c>
      <c r="DD5" s="59" t="s">
        <v>210</v>
      </c>
      <c r="DE5" s="59" t="s">
        <v>211</v>
      </c>
      <c r="DF5" s="59" t="s">
        <v>212</v>
      </c>
      <c r="DG5" s="59" t="s">
        <v>209</v>
      </c>
      <c r="DH5" s="59" t="s">
        <v>210</v>
      </c>
      <c r="DI5" s="59" t="s">
        <v>211</v>
      </c>
      <c r="DJ5" s="59" t="s">
        <v>212</v>
      </c>
      <c r="DK5" s="59" t="s">
        <v>209</v>
      </c>
      <c r="DL5" s="59" t="s">
        <v>210</v>
      </c>
      <c r="DM5" s="59" t="s">
        <v>211</v>
      </c>
      <c r="DN5" s="59" t="s">
        <v>212</v>
      </c>
      <c r="DO5" s="59" t="s">
        <v>209</v>
      </c>
      <c r="DP5" s="59" t="s">
        <v>210</v>
      </c>
      <c r="DQ5" s="59" t="s">
        <v>211</v>
      </c>
      <c r="DR5" s="59" t="s">
        <v>212</v>
      </c>
      <c r="DS5" s="59" t="s">
        <v>209</v>
      </c>
      <c r="DT5" s="59" t="s">
        <v>210</v>
      </c>
      <c r="DU5" s="59" t="s">
        <v>211</v>
      </c>
      <c r="DV5" s="59" t="s">
        <v>212</v>
      </c>
      <c r="DW5" s="59" t="s">
        <v>209</v>
      </c>
      <c r="DX5" s="59" t="s">
        <v>210</v>
      </c>
      <c r="DY5" s="59" t="s">
        <v>211</v>
      </c>
      <c r="DZ5" s="59" t="s">
        <v>212</v>
      </c>
      <c r="EA5" s="59" t="s">
        <v>209</v>
      </c>
      <c r="EB5" s="59" t="s">
        <v>210</v>
      </c>
      <c r="EC5" s="59" t="s">
        <v>211</v>
      </c>
      <c r="ED5" s="59" t="s">
        <v>212</v>
      </c>
    </row>
    <row r="7" spans="1:134" s="30" customFormat="1">
      <c r="A7" s="27" t="s">
        <v>213</v>
      </c>
      <c r="B7" s="28">
        <v>15294.4</v>
      </c>
      <c r="C7" s="28">
        <v>4560.8999999999996</v>
      </c>
      <c r="D7" s="28">
        <v>9053.6</v>
      </c>
      <c r="E7" s="28">
        <v>12212.5</v>
      </c>
      <c r="F7" s="28">
        <v>16680.5</v>
      </c>
      <c r="G7" s="28">
        <v>4483</v>
      </c>
      <c r="H7" s="28">
        <v>9183.2000000000007</v>
      </c>
      <c r="I7" s="28">
        <v>12533.6</v>
      </c>
      <c r="J7" s="28">
        <v>16919.8</v>
      </c>
      <c r="K7" s="28">
        <v>4514.3999999999996</v>
      </c>
      <c r="L7" s="28">
        <v>9008.7999999999993</v>
      </c>
      <c r="M7" s="28">
        <v>11949.9</v>
      </c>
      <c r="N7" s="28">
        <v>15870</v>
      </c>
      <c r="O7" s="28">
        <v>4544.3</v>
      </c>
      <c r="P7" s="28">
        <v>9068.2000000000007</v>
      </c>
      <c r="Q7" s="28">
        <v>12296.4</v>
      </c>
      <c r="R7" s="28">
        <v>16942.7</v>
      </c>
      <c r="S7" s="28">
        <v>5053.1000000000004</v>
      </c>
      <c r="T7" s="28">
        <v>9544.7000000000007</v>
      </c>
      <c r="U7" s="28">
        <v>12944.6</v>
      </c>
      <c r="V7" s="28">
        <v>17612.900000000001</v>
      </c>
      <c r="W7" s="28">
        <v>4918.6000000000004</v>
      </c>
      <c r="X7" s="28">
        <v>9637.2000000000007</v>
      </c>
      <c r="Y7" s="28">
        <v>12587</v>
      </c>
      <c r="Z7" s="28">
        <v>17112.2</v>
      </c>
      <c r="AA7" s="28">
        <v>5051.3999999999996</v>
      </c>
      <c r="AB7" s="28">
        <v>9899.9</v>
      </c>
      <c r="AC7" s="28">
        <v>13148.3</v>
      </c>
      <c r="AD7" s="28">
        <v>17210.5</v>
      </c>
      <c r="AE7" s="28">
        <v>4744.6000000000004</v>
      </c>
      <c r="AF7" s="28">
        <v>9253</v>
      </c>
      <c r="AG7" s="28">
        <v>12994.3</v>
      </c>
      <c r="AH7" s="28">
        <v>17937.3</v>
      </c>
      <c r="AI7" s="28">
        <v>4940.8999999999996</v>
      </c>
      <c r="AJ7" s="28">
        <v>9889.1</v>
      </c>
      <c r="AK7" s="28">
        <v>13705.6</v>
      </c>
      <c r="AL7" s="28">
        <v>18694.599999999999</v>
      </c>
      <c r="AM7" s="28">
        <v>5266.3</v>
      </c>
      <c r="AN7" s="28">
        <v>10551</v>
      </c>
      <c r="AO7" s="28">
        <v>15002</v>
      </c>
      <c r="AP7" s="28">
        <v>20473.400000000001</v>
      </c>
      <c r="AQ7" s="28">
        <v>5384.1</v>
      </c>
      <c r="AR7" s="28">
        <v>10953.1</v>
      </c>
      <c r="AS7" s="28">
        <v>15479.6</v>
      </c>
      <c r="AT7" s="28">
        <v>20986.1</v>
      </c>
      <c r="AU7" s="28">
        <v>5610.5</v>
      </c>
      <c r="AV7" s="28">
        <v>10586.7</v>
      </c>
      <c r="AW7" s="28">
        <v>15532.2</v>
      </c>
      <c r="AX7" s="28">
        <v>21369.1</v>
      </c>
      <c r="AY7" s="28">
        <v>5678.1</v>
      </c>
      <c r="AZ7" s="28">
        <v>10986.8</v>
      </c>
      <c r="BA7" s="28">
        <v>15578.4</v>
      </c>
      <c r="BB7" s="28">
        <v>20839</v>
      </c>
      <c r="BC7" s="28">
        <v>5693.3</v>
      </c>
      <c r="BD7" s="28">
        <v>11016.4</v>
      </c>
      <c r="BE7" s="28">
        <v>16229.4</v>
      </c>
      <c r="BF7" s="28">
        <v>22063.7</v>
      </c>
      <c r="BG7" s="28">
        <v>6264.9</v>
      </c>
      <c r="BH7" s="28">
        <v>12623</v>
      </c>
      <c r="BI7" s="28">
        <v>17998.7</v>
      </c>
      <c r="BJ7" s="28">
        <v>23954.2</v>
      </c>
      <c r="BK7" s="28">
        <v>6596.4</v>
      </c>
      <c r="BL7" s="28">
        <v>12904.6</v>
      </c>
      <c r="BM7" s="28">
        <v>18500.900000000001</v>
      </c>
      <c r="BN7" s="29">
        <v>24250.2</v>
      </c>
      <c r="BO7" s="28">
        <v>6130.6</v>
      </c>
      <c r="BP7" s="28">
        <v>12182.2</v>
      </c>
      <c r="BQ7" s="28">
        <v>17014.7</v>
      </c>
      <c r="BR7" s="28">
        <v>23435.5</v>
      </c>
      <c r="BS7" s="29">
        <v>-1.7</v>
      </c>
      <c r="BT7" s="29">
        <v>1.4</v>
      </c>
      <c r="BU7" s="29">
        <v>2.6</v>
      </c>
      <c r="BV7" s="29">
        <v>1.4</v>
      </c>
      <c r="BW7" s="29">
        <v>0.7</v>
      </c>
      <c r="BX7" s="29">
        <v>-1.9</v>
      </c>
      <c r="BY7" s="29">
        <v>-4.7</v>
      </c>
      <c r="BZ7" s="29">
        <v>-6.2</v>
      </c>
      <c r="CA7" s="29">
        <v>0.7</v>
      </c>
      <c r="CB7" s="29">
        <v>0.7</v>
      </c>
      <c r="CC7" s="29">
        <v>2.9</v>
      </c>
      <c r="CD7" s="29">
        <v>6.8</v>
      </c>
      <c r="CE7" s="29">
        <v>11.2</v>
      </c>
      <c r="CF7" s="29">
        <v>5.3</v>
      </c>
      <c r="CG7" s="29">
        <v>5.3</v>
      </c>
      <c r="CH7" s="29">
        <v>4</v>
      </c>
      <c r="CI7" s="29">
        <v>-2.7</v>
      </c>
      <c r="CJ7" s="29">
        <v>1</v>
      </c>
      <c r="CK7" s="29">
        <v>-2.8</v>
      </c>
      <c r="CL7" s="29">
        <v>-2.8</v>
      </c>
      <c r="CM7" s="29">
        <v>2.7</v>
      </c>
      <c r="CN7" s="29">
        <v>2.7</v>
      </c>
      <c r="CO7" s="29">
        <v>4.5</v>
      </c>
      <c r="CP7" s="29">
        <v>0.6</v>
      </c>
      <c r="CQ7" s="29">
        <v>-6.1</v>
      </c>
      <c r="CR7" s="29">
        <v>-6.5</v>
      </c>
      <c r="CS7" s="29">
        <v>-1.2</v>
      </c>
      <c r="CT7" s="29">
        <v>4.2</v>
      </c>
      <c r="CU7" s="29">
        <v>4.0999999999999996</v>
      </c>
      <c r="CV7" s="29">
        <v>6.9</v>
      </c>
      <c r="CW7" s="29">
        <v>5.5</v>
      </c>
      <c r="CX7" s="29">
        <v>4.2</v>
      </c>
      <c r="CY7" s="29">
        <v>6.6</v>
      </c>
      <c r="CZ7" s="29">
        <v>6.7</v>
      </c>
      <c r="DA7" s="29">
        <v>9.5</v>
      </c>
      <c r="DB7" s="29">
        <v>9.5</v>
      </c>
      <c r="DC7" s="29">
        <v>2.2000000000000002</v>
      </c>
      <c r="DD7" s="29">
        <v>3.8</v>
      </c>
      <c r="DE7" s="29">
        <v>3.2</v>
      </c>
      <c r="DF7" s="29">
        <v>2.5</v>
      </c>
      <c r="DG7" s="29">
        <v>4.2</v>
      </c>
      <c r="DH7" s="29">
        <v>-3.3</v>
      </c>
      <c r="DI7" s="29">
        <v>0.3</v>
      </c>
      <c r="DJ7" s="29">
        <v>1.8</v>
      </c>
      <c r="DK7" s="29">
        <v>1.2</v>
      </c>
      <c r="DL7" s="29">
        <v>3.8</v>
      </c>
      <c r="DM7" s="29">
        <v>0.3</v>
      </c>
      <c r="DN7" s="29">
        <v>-2.5</v>
      </c>
      <c r="DO7" s="29">
        <v>0.3</v>
      </c>
      <c r="DP7" s="29">
        <v>0.3</v>
      </c>
      <c r="DQ7" s="29">
        <v>4.2</v>
      </c>
      <c r="DR7" s="29">
        <v>5.9</v>
      </c>
      <c r="DS7" s="65">
        <v>10</v>
      </c>
      <c r="DT7" s="29">
        <v>14.6</v>
      </c>
      <c r="DU7" s="29">
        <v>10.9</v>
      </c>
      <c r="DV7" s="29">
        <v>8.6</v>
      </c>
      <c r="DW7" s="29">
        <v>5.3</v>
      </c>
      <c r="DX7" s="29">
        <v>2.2000000000000002</v>
      </c>
      <c r="DY7" s="29">
        <v>2.8</v>
      </c>
      <c r="DZ7" s="29">
        <v>1.2</v>
      </c>
      <c r="EA7" s="29">
        <v>-7.1</v>
      </c>
      <c r="EB7" s="29">
        <v>-5.6</v>
      </c>
      <c r="EC7" s="29">
        <v>-8</v>
      </c>
      <c r="ED7" s="29">
        <v>-3.4</v>
      </c>
    </row>
    <row r="8" spans="1:134" s="30" customFormat="1">
      <c r="A8" s="38" t="s">
        <v>7</v>
      </c>
      <c r="B8" s="36">
        <v>1209.5</v>
      </c>
      <c r="C8" s="36">
        <v>132.1</v>
      </c>
      <c r="D8" s="36">
        <v>520.70000000000005</v>
      </c>
      <c r="E8" s="36">
        <v>843.9</v>
      </c>
      <c r="F8" s="36">
        <v>1490.3</v>
      </c>
      <c r="G8" s="36">
        <v>108.1</v>
      </c>
      <c r="H8" s="36">
        <v>475</v>
      </c>
      <c r="I8" s="36">
        <v>816.8</v>
      </c>
      <c r="J8" s="36">
        <v>1170.2</v>
      </c>
      <c r="K8" s="61">
        <v>87.7</v>
      </c>
      <c r="L8" s="61">
        <v>411.8</v>
      </c>
      <c r="M8" s="61">
        <v>686.8</v>
      </c>
      <c r="N8" s="61">
        <v>1008.3</v>
      </c>
      <c r="O8" s="61">
        <v>105.6</v>
      </c>
      <c r="P8" s="61">
        <v>499.7</v>
      </c>
      <c r="Q8" s="61">
        <v>821.2</v>
      </c>
      <c r="R8" s="61">
        <v>1311.8</v>
      </c>
      <c r="S8" s="61">
        <v>91.3</v>
      </c>
      <c r="T8" s="61">
        <v>531.79999999999995</v>
      </c>
      <c r="U8" s="61">
        <v>861.9</v>
      </c>
      <c r="V8" s="61">
        <v>1278.2</v>
      </c>
      <c r="W8" s="61">
        <v>93</v>
      </c>
      <c r="X8" s="61">
        <v>591.4</v>
      </c>
      <c r="Y8" s="61">
        <v>888.4</v>
      </c>
      <c r="Z8" s="61">
        <v>1282.5</v>
      </c>
      <c r="AA8" s="61">
        <v>75.7</v>
      </c>
      <c r="AB8" s="61">
        <v>524.70000000000005</v>
      </c>
      <c r="AC8" s="61">
        <v>798.3</v>
      </c>
      <c r="AD8" s="61">
        <v>1147</v>
      </c>
      <c r="AE8" s="61">
        <v>40.1</v>
      </c>
      <c r="AF8" s="61">
        <v>523.29999999999995</v>
      </c>
      <c r="AG8" s="61">
        <v>944.2</v>
      </c>
      <c r="AH8" s="61">
        <v>1356</v>
      </c>
      <c r="AI8" s="61">
        <v>37.9</v>
      </c>
      <c r="AJ8" s="61">
        <v>527.20000000000005</v>
      </c>
      <c r="AK8" s="61">
        <v>923.2</v>
      </c>
      <c r="AL8" s="61">
        <v>1394.9</v>
      </c>
      <c r="AM8" s="61">
        <v>40.9</v>
      </c>
      <c r="AN8" s="61">
        <v>545.6</v>
      </c>
      <c r="AO8" s="61">
        <v>1200.5999999999999</v>
      </c>
      <c r="AP8" s="61">
        <v>1740.9</v>
      </c>
      <c r="AQ8" s="61">
        <v>44.3</v>
      </c>
      <c r="AR8" s="61">
        <v>606.5</v>
      </c>
      <c r="AS8" s="61">
        <v>1126.8</v>
      </c>
      <c r="AT8" s="61">
        <v>1607.7</v>
      </c>
      <c r="AU8" s="61">
        <v>56.8</v>
      </c>
      <c r="AV8" s="61">
        <v>239.4</v>
      </c>
      <c r="AW8" s="61">
        <v>874.1</v>
      </c>
      <c r="AX8" s="61">
        <v>1360.8</v>
      </c>
      <c r="AY8" s="61">
        <v>41</v>
      </c>
      <c r="AZ8" s="61">
        <v>568.1</v>
      </c>
      <c r="BA8" s="61">
        <v>972.8</v>
      </c>
      <c r="BB8" s="61">
        <v>1282.5999999999999</v>
      </c>
      <c r="BC8" s="61">
        <v>36.200000000000003</v>
      </c>
      <c r="BD8" s="61">
        <v>406.2</v>
      </c>
      <c r="BE8" s="61">
        <v>950.5</v>
      </c>
      <c r="BF8" s="61">
        <v>1423.2</v>
      </c>
      <c r="BG8" s="61">
        <v>17.399999999999999</v>
      </c>
      <c r="BH8" s="61">
        <v>679.6</v>
      </c>
      <c r="BI8" s="61">
        <v>1151</v>
      </c>
      <c r="BJ8" s="61">
        <v>1562.4</v>
      </c>
      <c r="BK8" s="61">
        <v>23</v>
      </c>
      <c r="BL8" s="61">
        <v>771.3</v>
      </c>
      <c r="BM8" s="37">
        <v>1228.9000000000001</v>
      </c>
      <c r="BN8" s="61">
        <v>1639.4</v>
      </c>
      <c r="BO8" s="61">
        <v>37.799999999999997</v>
      </c>
      <c r="BP8" s="61">
        <v>797.2</v>
      </c>
      <c r="BQ8" s="61">
        <v>1223.5</v>
      </c>
      <c r="BR8" s="61">
        <v>1704</v>
      </c>
      <c r="BS8" s="61">
        <v>-18.100000000000001</v>
      </c>
      <c r="BT8" s="61">
        <v>-8.8000000000000007</v>
      </c>
      <c r="BU8" s="61">
        <v>-3.2</v>
      </c>
      <c r="BV8" s="61">
        <v>-21.5</v>
      </c>
      <c r="BW8" s="61">
        <v>-18.899999999999999</v>
      </c>
      <c r="BX8" s="61">
        <v>-13.3</v>
      </c>
      <c r="BY8" s="61">
        <v>-15.9</v>
      </c>
      <c r="BZ8" s="61">
        <v>-13.8</v>
      </c>
      <c r="CA8" s="61">
        <v>20.399999999999999</v>
      </c>
      <c r="CB8" s="61">
        <v>21.3</v>
      </c>
      <c r="CC8" s="61">
        <v>19.600000000000001</v>
      </c>
      <c r="CD8" s="61">
        <v>30.1</v>
      </c>
      <c r="CE8" s="61">
        <v>-13.5</v>
      </c>
      <c r="CF8" s="61">
        <v>6.4</v>
      </c>
      <c r="CG8" s="61">
        <v>5</v>
      </c>
      <c r="CH8" s="61">
        <v>-2.6</v>
      </c>
      <c r="CI8" s="61">
        <v>1.8</v>
      </c>
      <c r="CJ8" s="61">
        <v>11.2</v>
      </c>
      <c r="CK8" s="61">
        <v>3.1</v>
      </c>
      <c r="CL8" s="61">
        <v>0.3</v>
      </c>
      <c r="CM8" s="61">
        <v>-18.600000000000001</v>
      </c>
      <c r="CN8" s="61">
        <v>-11.3</v>
      </c>
      <c r="CO8" s="61">
        <v>-10.1</v>
      </c>
      <c r="CP8" s="61">
        <v>-10.6</v>
      </c>
      <c r="CQ8" s="61">
        <v>-47.1</v>
      </c>
      <c r="CR8" s="61">
        <v>-0.3</v>
      </c>
      <c r="CS8" s="61">
        <v>18.3</v>
      </c>
      <c r="CT8" s="61">
        <v>18.2</v>
      </c>
      <c r="CU8" s="61">
        <v>-5.4</v>
      </c>
      <c r="CV8" s="61">
        <v>0.8</v>
      </c>
      <c r="CW8" s="61">
        <v>-2.2000000000000002</v>
      </c>
      <c r="CX8" s="61">
        <v>2.9</v>
      </c>
      <c r="CY8" s="61">
        <v>7.8</v>
      </c>
      <c r="CZ8" s="61">
        <v>3.5</v>
      </c>
      <c r="DA8" s="61">
        <v>30</v>
      </c>
      <c r="DB8" s="61">
        <v>24.8</v>
      </c>
      <c r="DC8" s="61">
        <v>8.5</v>
      </c>
      <c r="DD8" s="61">
        <v>11.1</v>
      </c>
      <c r="DE8" s="61">
        <v>-6.1</v>
      </c>
      <c r="DF8" s="61">
        <v>-7.7</v>
      </c>
      <c r="DG8" s="37">
        <v>28</v>
      </c>
      <c r="DH8" s="37">
        <v>-60.5</v>
      </c>
      <c r="DI8" s="37">
        <v>-22.4</v>
      </c>
      <c r="DJ8" s="37">
        <v>-15.4</v>
      </c>
      <c r="DK8" s="37">
        <v>-27.7</v>
      </c>
      <c r="DL8" s="37">
        <v>137.30000000000001</v>
      </c>
      <c r="DM8" s="37">
        <v>11.3</v>
      </c>
      <c r="DN8" s="37">
        <v>-5.7</v>
      </c>
      <c r="DO8" s="37">
        <v>-11.7</v>
      </c>
      <c r="DP8" s="37">
        <v>-28.5</v>
      </c>
      <c r="DQ8" s="37">
        <v>-2.2999999999999998</v>
      </c>
      <c r="DR8" s="37">
        <v>11</v>
      </c>
      <c r="DS8" s="67">
        <v>-52.1</v>
      </c>
      <c r="DT8" s="37">
        <v>67.3</v>
      </c>
      <c r="DU8" s="37">
        <v>21.1</v>
      </c>
      <c r="DV8" s="37">
        <v>9.8000000000000007</v>
      </c>
      <c r="DW8" s="37">
        <v>32.6</v>
      </c>
      <c r="DX8" s="37">
        <v>13.5</v>
      </c>
      <c r="DY8" s="37">
        <v>6.8</v>
      </c>
      <c r="DZ8" s="37">
        <v>4.9000000000000004</v>
      </c>
      <c r="EA8" s="37">
        <v>64</v>
      </c>
      <c r="EB8" s="37">
        <v>3.4</v>
      </c>
      <c r="EC8" s="37">
        <v>-0.4</v>
      </c>
      <c r="ED8" s="37">
        <v>3.9</v>
      </c>
    </row>
    <row r="9" spans="1:134" s="30" customFormat="1">
      <c r="A9" s="38" t="s">
        <v>214</v>
      </c>
      <c r="B9" s="36">
        <v>3335.3</v>
      </c>
      <c r="C9" s="36">
        <v>1265.5</v>
      </c>
      <c r="D9" s="36">
        <v>2378.3000000000002</v>
      </c>
      <c r="E9" s="36">
        <v>2683.5</v>
      </c>
      <c r="F9" s="36">
        <v>3313.6</v>
      </c>
      <c r="G9" s="36">
        <v>1196.2</v>
      </c>
      <c r="H9" s="36">
        <v>2491.1</v>
      </c>
      <c r="I9" s="36">
        <v>2862.5</v>
      </c>
      <c r="J9" s="36">
        <v>3435.7</v>
      </c>
      <c r="K9" s="61">
        <v>1242.0999999999999</v>
      </c>
      <c r="L9" s="61">
        <v>2450.6</v>
      </c>
      <c r="M9" s="61">
        <v>2712.7</v>
      </c>
      <c r="N9" s="61">
        <v>3132.4</v>
      </c>
      <c r="O9" s="61">
        <v>1191.7</v>
      </c>
      <c r="P9" s="61">
        <v>2264.8000000000002</v>
      </c>
      <c r="Q9" s="61">
        <v>2513.5</v>
      </c>
      <c r="R9" s="61">
        <v>3094.2</v>
      </c>
      <c r="S9" s="61">
        <v>1231.9000000000001</v>
      </c>
      <c r="T9" s="61">
        <v>2278.6999999999998</v>
      </c>
      <c r="U9" s="61">
        <v>2662.2</v>
      </c>
      <c r="V9" s="61">
        <v>3253.3</v>
      </c>
      <c r="W9" s="61">
        <v>1301.9000000000001</v>
      </c>
      <c r="X9" s="61">
        <v>2457.5</v>
      </c>
      <c r="Y9" s="61">
        <v>2657.9</v>
      </c>
      <c r="Z9" s="61">
        <v>3286.1</v>
      </c>
      <c r="AA9" s="61">
        <v>1662.7</v>
      </c>
      <c r="AB9" s="61">
        <v>2869.7</v>
      </c>
      <c r="AC9" s="61">
        <v>3064.8</v>
      </c>
      <c r="AD9" s="61">
        <v>3441.3</v>
      </c>
      <c r="AE9" s="61">
        <v>997.6</v>
      </c>
      <c r="AF9" s="61">
        <v>1584.1</v>
      </c>
      <c r="AG9" s="61">
        <v>1791.7</v>
      </c>
      <c r="AH9" s="61">
        <v>2249.1999999999998</v>
      </c>
      <c r="AI9" s="61">
        <v>798</v>
      </c>
      <c r="AJ9" s="61">
        <v>1575.2</v>
      </c>
      <c r="AK9" s="61">
        <v>1760.5</v>
      </c>
      <c r="AL9" s="61">
        <v>2087.6</v>
      </c>
      <c r="AM9" s="61">
        <v>848.5</v>
      </c>
      <c r="AN9" s="61">
        <v>1583.9</v>
      </c>
      <c r="AO9" s="61">
        <v>1790.1</v>
      </c>
      <c r="AP9" s="61">
        <v>2300.5</v>
      </c>
      <c r="AQ9" s="61">
        <v>919.3</v>
      </c>
      <c r="AR9" s="61">
        <v>1781.2</v>
      </c>
      <c r="AS9" s="61">
        <v>1997.3</v>
      </c>
      <c r="AT9" s="61">
        <v>2378.8000000000002</v>
      </c>
      <c r="AU9" s="61">
        <v>943.1</v>
      </c>
      <c r="AV9" s="61">
        <v>1707.2</v>
      </c>
      <c r="AW9" s="61">
        <v>1929.4</v>
      </c>
      <c r="AX9" s="61">
        <v>2358.1999999999998</v>
      </c>
      <c r="AY9" s="61">
        <v>931.4</v>
      </c>
      <c r="AZ9" s="61">
        <v>1706.2</v>
      </c>
      <c r="BA9" s="61">
        <v>1954.9</v>
      </c>
      <c r="BB9" s="61">
        <v>2428.9</v>
      </c>
      <c r="BC9" s="61">
        <v>919.6</v>
      </c>
      <c r="BD9" s="61">
        <v>1524.4</v>
      </c>
      <c r="BE9" s="61">
        <v>1689.6</v>
      </c>
      <c r="BF9" s="61">
        <v>2291.4</v>
      </c>
      <c r="BG9" s="61">
        <v>968.2</v>
      </c>
      <c r="BH9" s="61">
        <v>1674.4</v>
      </c>
      <c r="BI9" s="61">
        <v>1791.2</v>
      </c>
      <c r="BJ9" s="61">
        <v>2338.1999999999998</v>
      </c>
      <c r="BK9" s="61">
        <v>1040.9000000000001</v>
      </c>
      <c r="BL9" s="61">
        <v>1749.8</v>
      </c>
      <c r="BM9" s="37">
        <v>1904.7</v>
      </c>
      <c r="BN9" s="61">
        <v>2396.6</v>
      </c>
      <c r="BO9" s="61">
        <v>919.8</v>
      </c>
      <c r="BP9" s="61">
        <v>1593.4</v>
      </c>
      <c r="BQ9" s="61">
        <v>1816.4</v>
      </c>
      <c r="BR9" s="61">
        <v>2277.4</v>
      </c>
      <c r="BS9" s="61">
        <v>-5.5</v>
      </c>
      <c r="BT9" s="61">
        <v>4.7</v>
      </c>
      <c r="BU9" s="61">
        <v>6.7</v>
      </c>
      <c r="BV9" s="61">
        <v>3.7</v>
      </c>
      <c r="BW9" s="61">
        <v>3.8</v>
      </c>
      <c r="BX9" s="61">
        <v>-1.6</v>
      </c>
      <c r="BY9" s="61">
        <v>-5.2</v>
      </c>
      <c r="BZ9" s="61">
        <v>-8.8000000000000007</v>
      </c>
      <c r="CA9" s="61">
        <v>-4.0999999999999996</v>
      </c>
      <c r="CB9" s="61">
        <v>-7.6</v>
      </c>
      <c r="CC9" s="61">
        <v>-7.3</v>
      </c>
      <c r="CD9" s="61">
        <v>-1.2</v>
      </c>
      <c r="CE9" s="61">
        <v>3.4</v>
      </c>
      <c r="CF9" s="61">
        <v>0.6</v>
      </c>
      <c r="CG9" s="61">
        <v>5.9</v>
      </c>
      <c r="CH9" s="61">
        <v>5.0999999999999996</v>
      </c>
      <c r="CI9" s="61">
        <v>5.7</v>
      </c>
      <c r="CJ9" s="61">
        <v>7.8</v>
      </c>
      <c r="CK9" s="61">
        <v>-0.2</v>
      </c>
      <c r="CL9" s="61">
        <v>1</v>
      </c>
      <c r="CM9" s="61">
        <v>27.7</v>
      </c>
      <c r="CN9" s="61">
        <v>16.8</v>
      </c>
      <c r="CO9" s="61">
        <v>15.3</v>
      </c>
      <c r="CP9" s="61">
        <v>4.7</v>
      </c>
      <c r="CQ9" s="61">
        <v>-40</v>
      </c>
      <c r="CR9" s="61">
        <v>-44.8</v>
      </c>
      <c r="CS9" s="61">
        <v>-41.5</v>
      </c>
      <c r="CT9" s="61">
        <v>-34.6</v>
      </c>
      <c r="CU9" s="61">
        <v>-20</v>
      </c>
      <c r="CV9" s="61">
        <v>-0.6</v>
      </c>
      <c r="CW9" s="61">
        <v>-1.7</v>
      </c>
      <c r="CX9" s="61">
        <v>-7.2</v>
      </c>
      <c r="CY9" s="61">
        <v>6.3</v>
      </c>
      <c r="CZ9" s="61">
        <v>0.6</v>
      </c>
      <c r="DA9" s="61">
        <v>1.7</v>
      </c>
      <c r="DB9" s="61">
        <v>10.199999999999999</v>
      </c>
      <c r="DC9" s="61">
        <v>8.3000000000000007</v>
      </c>
      <c r="DD9" s="61">
        <v>12.5</v>
      </c>
      <c r="DE9" s="61">
        <v>11.6</v>
      </c>
      <c r="DF9" s="61">
        <v>3.4</v>
      </c>
      <c r="DG9" s="37">
        <v>2.6</v>
      </c>
      <c r="DH9" s="37">
        <v>-4.2</v>
      </c>
      <c r="DI9" s="37">
        <v>-3.4</v>
      </c>
      <c r="DJ9" s="37">
        <v>-0.9</v>
      </c>
      <c r="DK9" s="37">
        <v>-1.2</v>
      </c>
      <c r="DL9" s="37">
        <v>-0.1</v>
      </c>
      <c r="DM9" s="37">
        <v>1.3</v>
      </c>
      <c r="DN9" s="37">
        <v>3</v>
      </c>
      <c r="DO9" s="37">
        <v>-1.3</v>
      </c>
      <c r="DP9" s="37">
        <v>-10.7</v>
      </c>
      <c r="DQ9" s="37">
        <v>-13.6</v>
      </c>
      <c r="DR9" s="37">
        <v>-5.7</v>
      </c>
      <c r="DS9" s="67">
        <v>5.3</v>
      </c>
      <c r="DT9" s="37">
        <v>9.8000000000000007</v>
      </c>
      <c r="DU9" s="37">
        <v>6</v>
      </c>
      <c r="DV9" s="37">
        <v>2</v>
      </c>
      <c r="DW9" s="37">
        <v>7.5</v>
      </c>
      <c r="DX9" s="37">
        <v>4.5</v>
      </c>
      <c r="DY9" s="37">
        <v>6.3</v>
      </c>
      <c r="DZ9" s="37">
        <v>2.5</v>
      </c>
      <c r="EA9" s="37">
        <v>-11.6</v>
      </c>
      <c r="EB9" s="37">
        <v>-8.9</v>
      </c>
      <c r="EC9" s="37">
        <v>-4.5999999999999996</v>
      </c>
      <c r="ED9" s="37">
        <v>-5</v>
      </c>
    </row>
    <row r="10" spans="1:134" s="30" customFormat="1">
      <c r="A10" s="38" t="s">
        <v>215</v>
      </c>
      <c r="B10" s="36">
        <v>3934</v>
      </c>
      <c r="C10" s="36">
        <v>1565.9</v>
      </c>
      <c r="D10" s="36">
        <v>2709.5</v>
      </c>
      <c r="E10" s="36">
        <v>3590.1</v>
      </c>
      <c r="F10" s="36">
        <v>4494.1000000000004</v>
      </c>
      <c r="G10" s="36">
        <v>1553.5</v>
      </c>
      <c r="H10" s="36">
        <v>2683</v>
      </c>
      <c r="I10" s="36">
        <v>3637.8</v>
      </c>
      <c r="J10" s="36">
        <v>4572.7</v>
      </c>
      <c r="K10" s="61">
        <v>1522.2</v>
      </c>
      <c r="L10" s="61">
        <v>2534.9</v>
      </c>
      <c r="M10" s="61">
        <v>3341.5</v>
      </c>
      <c r="N10" s="61">
        <v>4151.3999999999996</v>
      </c>
      <c r="O10" s="61">
        <v>1587.3</v>
      </c>
      <c r="P10" s="61">
        <v>2747.7</v>
      </c>
      <c r="Q10" s="61">
        <v>3866.8</v>
      </c>
      <c r="R10" s="61">
        <v>4963.8</v>
      </c>
      <c r="S10" s="61">
        <v>2071.1</v>
      </c>
      <c r="T10" s="61">
        <v>3127.6</v>
      </c>
      <c r="U10" s="61">
        <v>4243.7</v>
      </c>
      <c r="V10" s="61">
        <v>5265.3</v>
      </c>
      <c r="W10" s="61">
        <v>1836.4</v>
      </c>
      <c r="X10" s="61">
        <v>3033</v>
      </c>
      <c r="Y10" s="61">
        <v>3928.7</v>
      </c>
      <c r="Z10" s="61">
        <v>4835.7</v>
      </c>
      <c r="AA10" s="61">
        <v>1617.5</v>
      </c>
      <c r="AB10" s="61">
        <v>2876.8</v>
      </c>
      <c r="AC10" s="61">
        <v>4008.3</v>
      </c>
      <c r="AD10" s="61">
        <v>4670.3999999999996</v>
      </c>
      <c r="AE10" s="61">
        <v>1841.7</v>
      </c>
      <c r="AF10" s="61">
        <v>3078.4</v>
      </c>
      <c r="AG10" s="61">
        <v>4235.8999999999996</v>
      </c>
      <c r="AH10" s="61">
        <v>5370.9</v>
      </c>
      <c r="AI10" s="61">
        <v>2034.7</v>
      </c>
      <c r="AJ10" s="61">
        <v>3485.4</v>
      </c>
      <c r="AK10" s="61">
        <v>4605.3999999999996</v>
      </c>
      <c r="AL10" s="61">
        <v>5675</v>
      </c>
      <c r="AM10" s="61">
        <v>2142.1</v>
      </c>
      <c r="AN10" s="61">
        <v>3900</v>
      </c>
      <c r="AO10" s="61">
        <v>5153.3</v>
      </c>
      <c r="AP10" s="61">
        <v>6280.8</v>
      </c>
      <c r="AQ10" s="61">
        <v>2122.6999999999998</v>
      </c>
      <c r="AR10" s="61">
        <v>3779.5</v>
      </c>
      <c r="AS10" s="61">
        <v>5098.5</v>
      </c>
      <c r="AT10" s="61">
        <v>6408.2</v>
      </c>
      <c r="AU10" s="61">
        <v>2320</v>
      </c>
      <c r="AV10" s="61">
        <v>4038</v>
      </c>
      <c r="AW10" s="61">
        <v>5770.2</v>
      </c>
      <c r="AX10" s="61">
        <v>7369.8</v>
      </c>
      <c r="AY10" s="61">
        <v>2227.1999999999998</v>
      </c>
      <c r="AZ10" s="61">
        <v>3815.9</v>
      </c>
      <c r="BA10" s="61">
        <v>5135.5</v>
      </c>
      <c r="BB10" s="61">
        <v>6185.3</v>
      </c>
      <c r="BC10" s="61">
        <v>2033.4</v>
      </c>
      <c r="BD10" s="61">
        <v>3586.9</v>
      </c>
      <c r="BE10" s="61">
        <v>5104.7</v>
      </c>
      <c r="BF10" s="61">
        <v>6161.5</v>
      </c>
      <c r="BG10" s="61">
        <v>2432</v>
      </c>
      <c r="BH10" s="61">
        <v>4462.1000000000004</v>
      </c>
      <c r="BI10" s="61">
        <v>6079.7</v>
      </c>
      <c r="BJ10" s="61">
        <v>7161.2</v>
      </c>
      <c r="BK10" s="61">
        <v>2483</v>
      </c>
      <c r="BL10" s="61">
        <v>4332.7</v>
      </c>
      <c r="BM10" s="37">
        <v>6013.5</v>
      </c>
      <c r="BN10" s="61">
        <v>6829.7</v>
      </c>
      <c r="BO10" s="61">
        <v>2104.1999999999998</v>
      </c>
      <c r="BP10" s="61">
        <v>3726.8</v>
      </c>
      <c r="BQ10" s="61">
        <v>5070</v>
      </c>
      <c r="BR10" s="61">
        <v>5871.1</v>
      </c>
      <c r="BS10" s="61">
        <v>-0.8</v>
      </c>
      <c r="BT10" s="61">
        <v>-1</v>
      </c>
      <c r="BU10" s="61">
        <v>1.3</v>
      </c>
      <c r="BV10" s="61">
        <v>1.7</v>
      </c>
      <c r="BW10" s="61">
        <v>-2</v>
      </c>
      <c r="BX10" s="61">
        <v>-5.5</v>
      </c>
      <c r="BY10" s="61">
        <v>-8.1</v>
      </c>
      <c r="BZ10" s="61">
        <v>-9.1999999999999993</v>
      </c>
      <c r="CA10" s="61">
        <v>4.3</v>
      </c>
      <c r="CB10" s="61">
        <v>8.4</v>
      </c>
      <c r="CC10" s="61">
        <v>15.7</v>
      </c>
      <c r="CD10" s="61">
        <v>19.600000000000001</v>
      </c>
      <c r="CE10" s="61">
        <v>30.5</v>
      </c>
      <c r="CF10" s="61">
        <v>13.8</v>
      </c>
      <c r="CG10" s="61">
        <v>9.6999999999999993</v>
      </c>
      <c r="CH10" s="61">
        <v>6.1</v>
      </c>
      <c r="CI10" s="61">
        <v>-11.3</v>
      </c>
      <c r="CJ10" s="61">
        <v>-3</v>
      </c>
      <c r="CK10" s="61">
        <v>-7.4</v>
      </c>
      <c r="CL10" s="61">
        <v>-8.1999999999999993</v>
      </c>
      <c r="CM10" s="61">
        <v>-11.9</v>
      </c>
      <c r="CN10" s="61">
        <v>-5.2</v>
      </c>
      <c r="CO10" s="61">
        <v>2</v>
      </c>
      <c r="CP10" s="61">
        <v>-3.4</v>
      </c>
      <c r="CQ10" s="61">
        <v>13.9</v>
      </c>
      <c r="CR10" s="61">
        <v>7</v>
      </c>
      <c r="CS10" s="61">
        <v>5.7</v>
      </c>
      <c r="CT10" s="61">
        <v>15</v>
      </c>
      <c r="CU10" s="61">
        <v>10.5</v>
      </c>
      <c r="CV10" s="61">
        <v>13.2</v>
      </c>
      <c r="CW10" s="61">
        <v>8.6999999999999993</v>
      </c>
      <c r="CX10" s="61">
        <v>5.7</v>
      </c>
      <c r="CY10" s="61">
        <v>5.3</v>
      </c>
      <c r="CZ10" s="61">
        <v>11.9</v>
      </c>
      <c r="DA10" s="61">
        <v>11.9</v>
      </c>
      <c r="DB10" s="61">
        <v>10.7</v>
      </c>
      <c r="DC10" s="61">
        <v>-0.9</v>
      </c>
      <c r="DD10" s="61">
        <v>-3.1</v>
      </c>
      <c r="DE10" s="61">
        <v>-1.1000000000000001</v>
      </c>
      <c r="DF10" s="61">
        <v>2</v>
      </c>
      <c r="DG10" s="37">
        <v>9.3000000000000007</v>
      </c>
      <c r="DH10" s="37">
        <v>6.8</v>
      </c>
      <c r="DI10" s="37">
        <v>13.2</v>
      </c>
      <c r="DJ10" s="37">
        <v>15</v>
      </c>
      <c r="DK10" s="37">
        <v>-4</v>
      </c>
      <c r="DL10" s="37">
        <v>-5.5</v>
      </c>
      <c r="DM10" s="37">
        <v>-11</v>
      </c>
      <c r="DN10" s="37">
        <v>-16.100000000000001</v>
      </c>
      <c r="DO10" s="37">
        <v>-8.6999999999999993</v>
      </c>
      <c r="DP10" s="37">
        <v>-6</v>
      </c>
      <c r="DQ10" s="37">
        <v>-0.6</v>
      </c>
      <c r="DR10" s="37">
        <v>-0.4</v>
      </c>
      <c r="DS10" s="67">
        <v>19.600000000000001</v>
      </c>
      <c r="DT10" s="67">
        <v>24.4</v>
      </c>
      <c r="DU10" s="67">
        <v>19.100000000000001</v>
      </c>
      <c r="DV10" s="67">
        <v>16.2</v>
      </c>
      <c r="DW10" s="67">
        <v>2.1</v>
      </c>
      <c r="DX10" s="67">
        <v>-2.9</v>
      </c>
      <c r="DY10" s="67">
        <v>-1.1000000000000001</v>
      </c>
      <c r="DZ10" s="37">
        <v>-4.5999999999999996</v>
      </c>
      <c r="EA10" s="67">
        <v>-15.3</v>
      </c>
      <c r="EB10" s="67">
        <v>-14</v>
      </c>
      <c r="EC10" s="67">
        <v>-15.7</v>
      </c>
      <c r="ED10" s="67">
        <v>-14</v>
      </c>
    </row>
    <row r="11" spans="1:134" s="30" customFormat="1">
      <c r="A11" s="38" t="s">
        <v>216</v>
      </c>
      <c r="B11" s="36">
        <v>6815.6</v>
      </c>
      <c r="C11" s="36">
        <v>1597.5</v>
      </c>
      <c r="D11" s="36">
        <v>3445.1</v>
      </c>
      <c r="E11" s="36">
        <v>5094.8999999999996</v>
      </c>
      <c r="F11" s="36">
        <v>7382.5</v>
      </c>
      <c r="G11" s="36">
        <v>1625.2</v>
      </c>
      <c r="H11" s="36">
        <v>3534</v>
      </c>
      <c r="I11" s="36">
        <v>5216.5</v>
      </c>
      <c r="J11" s="36">
        <v>7741.1</v>
      </c>
      <c r="K11" s="61">
        <v>1662.4</v>
      </c>
      <c r="L11" s="61">
        <v>3611.4</v>
      </c>
      <c r="M11" s="61">
        <v>5208.8</v>
      </c>
      <c r="N11" s="61">
        <v>7578</v>
      </c>
      <c r="O11" s="61">
        <v>1659.8</v>
      </c>
      <c r="P11" s="61">
        <v>3556.1</v>
      </c>
      <c r="Q11" s="61">
        <v>5095</v>
      </c>
      <c r="R11" s="61">
        <v>7572.9</v>
      </c>
      <c r="S11" s="61">
        <v>1658.8</v>
      </c>
      <c r="T11" s="61">
        <v>3606.6</v>
      </c>
      <c r="U11" s="61">
        <v>5176.6000000000004</v>
      </c>
      <c r="V11" s="61">
        <v>7816</v>
      </c>
      <c r="W11" s="61">
        <v>1687.4</v>
      </c>
      <c r="X11" s="61">
        <v>3555.3</v>
      </c>
      <c r="Y11" s="61">
        <v>5111.8999999999996</v>
      </c>
      <c r="Z11" s="61">
        <v>7707.9</v>
      </c>
      <c r="AA11" s="61">
        <v>1695.4</v>
      </c>
      <c r="AB11" s="61">
        <v>3628.7</v>
      </c>
      <c r="AC11" s="61">
        <v>5276.8</v>
      </c>
      <c r="AD11" s="61">
        <v>7951.8</v>
      </c>
      <c r="AE11" s="61">
        <v>1865.2</v>
      </c>
      <c r="AF11" s="61">
        <v>4067.2</v>
      </c>
      <c r="AG11" s="61">
        <v>6022.5</v>
      </c>
      <c r="AH11" s="61">
        <v>8961.2999999999993</v>
      </c>
      <c r="AI11" s="61">
        <v>2070.3000000000002</v>
      </c>
      <c r="AJ11" s="61">
        <v>4301.3</v>
      </c>
      <c r="AK11" s="61">
        <v>6416.5</v>
      </c>
      <c r="AL11" s="61">
        <v>9537</v>
      </c>
      <c r="AM11" s="61">
        <v>2234.9</v>
      </c>
      <c r="AN11" s="61">
        <v>4521.5</v>
      </c>
      <c r="AO11" s="61">
        <v>6857.9</v>
      </c>
      <c r="AP11" s="61">
        <v>10151.200000000001</v>
      </c>
      <c r="AQ11" s="61">
        <v>2297.8000000000002</v>
      </c>
      <c r="AR11" s="61">
        <v>4786</v>
      </c>
      <c r="AS11" s="61">
        <v>7256.9</v>
      </c>
      <c r="AT11" s="61">
        <v>10591.4</v>
      </c>
      <c r="AU11" s="61">
        <v>2290.6</v>
      </c>
      <c r="AV11" s="61">
        <v>4602.1000000000004</v>
      </c>
      <c r="AW11" s="61">
        <v>6958.5</v>
      </c>
      <c r="AX11" s="61">
        <v>10280.299999999999</v>
      </c>
      <c r="AY11" s="61">
        <v>2478.5</v>
      </c>
      <c r="AZ11" s="61">
        <v>4896.7</v>
      </c>
      <c r="BA11" s="61">
        <v>7515.2</v>
      </c>
      <c r="BB11" s="61">
        <v>10942.2</v>
      </c>
      <c r="BC11" s="61">
        <v>2704</v>
      </c>
      <c r="BD11" s="61">
        <v>5498.9</v>
      </c>
      <c r="BE11" s="61">
        <v>8484.6</v>
      </c>
      <c r="BF11" s="61">
        <v>12187.5</v>
      </c>
      <c r="BG11" s="61">
        <v>2847.3</v>
      </c>
      <c r="BH11" s="61">
        <v>5806.9</v>
      </c>
      <c r="BI11" s="61">
        <v>8976.7000000000007</v>
      </c>
      <c r="BJ11" s="61">
        <v>12892.5</v>
      </c>
      <c r="BK11" s="61">
        <v>3049.5</v>
      </c>
      <c r="BL11" s="61">
        <v>6050.8</v>
      </c>
      <c r="BM11" s="37">
        <v>9353.7999999999993</v>
      </c>
      <c r="BN11" s="61">
        <v>13384.5</v>
      </c>
      <c r="BO11" s="61">
        <v>3068.9</v>
      </c>
      <c r="BP11" s="61">
        <v>6064.7</v>
      </c>
      <c r="BQ11" s="61">
        <v>8904.7999999999993</v>
      </c>
      <c r="BR11" s="61">
        <v>13583</v>
      </c>
      <c r="BS11" s="61">
        <v>1.7</v>
      </c>
      <c r="BT11" s="61">
        <v>2.6</v>
      </c>
      <c r="BU11" s="61">
        <v>2.4</v>
      </c>
      <c r="BV11" s="61">
        <v>4.9000000000000004</v>
      </c>
      <c r="BW11" s="61">
        <v>2.2999999999999998</v>
      </c>
      <c r="BX11" s="61">
        <v>2.2000000000000002</v>
      </c>
      <c r="BY11" s="61">
        <v>-0.1</v>
      </c>
      <c r="BZ11" s="61">
        <v>-2.1</v>
      </c>
      <c r="CA11" s="61">
        <v>-0.2</v>
      </c>
      <c r="CB11" s="61">
        <v>-1.5</v>
      </c>
      <c r="CC11" s="61">
        <v>-2.2000000000000002</v>
      </c>
      <c r="CD11" s="61">
        <v>-0.1</v>
      </c>
      <c r="CE11" s="61">
        <v>-0.1</v>
      </c>
      <c r="CF11" s="61">
        <v>1.4</v>
      </c>
      <c r="CG11" s="61">
        <v>1.6</v>
      </c>
      <c r="CH11" s="61">
        <v>3.2</v>
      </c>
      <c r="CI11" s="61">
        <v>1.7</v>
      </c>
      <c r="CJ11" s="61">
        <v>-1.4</v>
      </c>
      <c r="CK11" s="61">
        <v>-1.2</v>
      </c>
      <c r="CL11" s="61">
        <v>-1.4</v>
      </c>
      <c r="CM11" s="61">
        <v>0.5</v>
      </c>
      <c r="CN11" s="61">
        <v>2.1</v>
      </c>
      <c r="CO11" s="61">
        <v>3.2</v>
      </c>
      <c r="CP11" s="61">
        <v>3.2</v>
      </c>
      <c r="CQ11" s="61">
        <v>10</v>
      </c>
      <c r="CR11" s="61">
        <v>12.1</v>
      </c>
      <c r="CS11" s="61">
        <v>14.1</v>
      </c>
      <c r="CT11" s="61">
        <v>12.7</v>
      </c>
      <c r="CU11" s="61">
        <v>11</v>
      </c>
      <c r="CV11" s="61">
        <v>5.8</v>
      </c>
      <c r="CW11" s="61">
        <v>6.5</v>
      </c>
      <c r="CX11" s="61">
        <v>6.4</v>
      </c>
      <c r="CY11" s="61">
        <v>7.9</v>
      </c>
      <c r="CZ11" s="61">
        <v>5.0999999999999996</v>
      </c>
      <c r="DA11" s="61">
        <v>6.9</v>
      </c>
      <c r="DB11" s="61">
        <v>6.4</v>
      </c>
      <c r="DC11" s="61">
        <v>2.8</v>
      </c>
      <c r="DD11" s="61">
        <v>5.8</v>
      </c>
      <c r="DE11" s="61">
        <v>5.8</v>
      </c>
      <c r="DF11" s="61">
        <v>4.3</v>
      </c>
      <c r="DG11" s="37">
        <v>-0.3</v>
      </c>
      <c r="DH11" s="37">
        <v>-3.8</v>
      </c>
      <c r="DI11" s="37">
        <v>-4.0999999999999996</v>
      </c>
      <c r="DJ11" s="37">
        <v>-2.9</v>
      </c>
      <c r="DK11" s="37">
        <v>8.1999999999999993</v>
      </c>
      <c r="DL11" s="37">
        <v>6.4</v>
      </c>
      <c r="DM11" s="37">
        <v>8</v>
      </c>
      <c r="DN11" s="37">
        <v>6.4</v>
      </c>
      <c r="DO11" s="37">
        <v>9.1</v>
      </c>
      <c r="DP11" s="37">
        <v>12.3</v>
      </c>
      <c r="DQ11" s="37">
        <v>12.9</v>
      </c>
      <c r="DR11" s="37">
        <v>11.4</v>
      </c>
      <c r="DS11" s="67">
        <v>5.3</v>
      </c>
      <c r="DT11" s="67">
        <v>5.6</v>
      </c>
      <c r="DU11" s="67">
        <v>5.8</v>
      </c>
      <c r="DV11" s="67">
        <v>5.8</v>
      </c>
      <c r="DW11" s="67">
        <v>7.1</v>
      </c>
      <c r="DX11" s="67">
        <v>4.2</v>
      </c>
      <c r="DY11" s="67">
        <v>4.2</v>
      </c>
      <c r="DZ11" s="37">
        <v>3.8</v>
      </c>
      <c r="EA11" s="67">
        <v>0.6</v>
      </c>
      <c r="EB11" s="67">
        <v>0.2</v>
      </c>
      <c r="EC11" s="67">
        <v>-4.8</v>
      </c>
      <c r="ED11" s="67">
        <v>1.5</v>
      </c>
    </row>
    <row r="12" spans="1:134" s="35" customFormat="1" ht="13.5" customHeight="1">
      <c r="A12" s="60" t="s">
        <v>217</v>
      </c>
      <c r="B12" s="32">
        <v>40130.1</v>
      </c>
      <c r="C12" s="32">
        <v>10787.1</v>
      </c>
      <c r="D12" s="32">
        <v>21488.6</v>
      </c>
      <c r="E12" s="32">
        <v>32169.3</v>
      </c>
      <c r="F12" s="32">
        <v>44628.9</v>
      </c>
      <c r="G12" s="32">
        <v>10771.6</v>
      </c>
      <c r="H12" s="32">
        <v>22398</v>
      </c>
      <c r="I12" s="32">
        <v>34120.800000000003</v>
      </c>
      <c r="J12" s="32">
        <v>47195.8</v>
      </c>
      <c r="K12" s="32">
        <v>11825.9</v>
      </c>
      <c r="L12" s="32">
        <v>24135</v>
      </c>
      <c r="M12" s="32">
        <v>36050.199999999997</v>
      </c>
      <c r="N12" s="32">
        <v>49615.9</v>
      </c>
      <c r="O12" s="32">
        <v>12551.7</v>
      </c>
      <c r="P12" s="32">
        <v>25415.5</v>
      </c>
      <c r="Q12" s="32">
        <v>37675.1</v>
      </c>
      <c r="R12" s="32">
        <v>52408.5</v>
      </c>
      <c r="S12" s="32">
        <v>13636.9</v>
      </c>
      <c r="T12" s="32">
        <v>27552</v>
      </c>
      <c r="U12" s="32">
        <v>40759.800000000003</v>
      </c>
      <c r="V12" s="32">
        <v>56976.6</v>
      </c>
      <c r="W12" s="32">
        <v>14719.7</v>
      </c>
      <c r="X12" s="32">
        <v>30492.2</v>
      </c>
      <c r="Y12" s="32">
        <v>44989.5</v>
      </c>
      <c r="Z12" s="32">
        <v>62721.9</v>
      </c>
      <c r="AA12" s="32">
        <v>16548.2</v>
      </c>
      <c r="AB12" s="32">
        <v>33473.9</v>
      </c>
      <c r="AC12" s="32">
        <v>49324.800000000003</v>
      </c>
      <c r="AD12" s="32">
        <v>67267.600000000006</v>
      </c>
      <c r="AE12" s="32">
        <v>17346.400000000001</v>
      </c>
      <c r="AF12" s="32">
        <v>35219.599999999999</v>
      </c>
      <c r="AG12" s="32">
        <v>53348</v>
      </c>
      <c r="AH12" s="32">
        <v>73609.399999999994</v>
      </c>
      <c r="AI12" s="32">
        <v>19368.599999999999</v>
      </c>
      <c r="AJ12" s="32">
        <v>38158.199999999997</v>
      </c>
      <c r="AK12" s="32">
        <v>56069.9</v>
      </c>
      <c r="AL12" s="32">
        <v>75497</v>
      </c>
      <c r="AM12" s="32">
        <v>17670.8</v>
      </c>
      <c r="AN12" s="32">
        <v>35292.6</v>
      </c>
      <c r="AO12" s="32">
        <v>53533.599999999999</v>
      </c>
      <c r="AP12" s="32">
        <v>73572</v>
      </c>
      <c r="AQ12" s="32">
        <v>18801.8</v>
      </c>
      <c r="AR12" s="32">
        <v>37888.400000000001</v>
      </c>
      <c r="AS12" s="32">
        <v>57599.4</v>
      </c>
      <c r="AT12" s="32">
        <v>77198.399999999994</v>
      </c>
      <c r="AU12" s="32">
        <v>19534.900000000001</v>
      </c>
      <c r="AV12" s="32">
        <v>38440.9</v>
      </c>
      <c r="AW12" s="32">
        <v>57107.6</v>
      </c>
      <c r="AX12" s="32">
        <v>75672.600000000006</v>
      </c>
      <c r="AY12" s="32">
        <v>19219.7</v>
      </c>
      <c r="AZ12" s="32">
        <v>38398.800000000003</v>
      </c>
      <c r="BA12" s="32">
        <v>57828.6</v>
      </c>
      <c r="BB12" s="32">
        <v>77048.899999999994</v>
      </c>
      <c r="BC12" s="32">
        <v>19647.900000000001</v>
      </c>
      <c r="BD12" s="32">
        <v>40514.400000000001</v>
      </c>
      <c r="BE12" s="32">
        <v>61349.4</v>
      </c>
      <c r="BF12" s="32">
        <v>82105.7</v>
      </c>
      <c r="BG12" s="32">
        <v>21886.7</v>
      </c>
      <c r="BH12" s="32">
        <v>44454</v>
      </c>
      <c r="BI12" s="32">
        <v>67142.3</v>
      </c>
      <c r="BJ12" s="32">
        <v>87425.4</v>
      </c>
      <c r="BK12" s="32">
        <v>22163</v>
      </c>
      <c r="BL12" s="32">
        <v>43783.4</v>
      </c>
      <c r="BM12" s="32">
        <v>66864.600000000006</v>
      </c>
      <c r="BN12" s="34">
        <v>89562</v>
      </c>
      <c r="BO12" s="32">
        <v>23083.5</v>
      </c>
      <c r="BP12" s="32">
        <v>47514.7</v>
      </c>
      <c r="BQ12" s="32">
        <v>68740.899999999994</v>
      </c>
      <c r="BR12" s="32">
        <v>90692.1</v>
      </c>
      <c r="BS12" s="34">
        <v>-0.1</v>
      </c>
      <c r="BT12" s="34">
        <v>4.2</v>
      </c>
      <c r="BU12" s="34">
        <v>6.1</v>
      </c>
      <c r="BV12" s="34">
        <v>5.8</v>
      </c>
      <c r="BW12" s="34">
        <v>9.8000000000000007</v>
      </c>
      <c r="BX12" s="34">
        <v>7.8</v>
      </c>
      <c r="BY12" s="34">
        <v>5.7</v>
      </c>
      <c r="BZ12" s="34">
        <v>5.0999999999999996</v>
      </c>
      <c r="CA12" s="34">
        <v>6.1</v>
      </c>
      <c r="CB12" s="34">
        <v>5.3</v>
      </c>
      <c r="CC12" s="34">
        <v>4.5</v>
      </c>
      <c r="CD12" s="34">
        <v>5.6</v>
      </c>
      <c r="CE12" s="34">
        <v>8.6</v>
      </c>
      <c r="CF12" s="34">
        <v>8.4</v>
      </c>
      <c r="CG12" s="34">
        <v>8.1999999999999993</v>
      </c>
      <c r="CH12" s="34">
        <v>8.6999999999999993</v>
      </c>
      <c r="CI12" s="34">
        <v>7.9</v>
      </c>
      <c r="CJ12" s="34">
        <v>10.7</v>
      </c>
      <c r="CK12" s="34">
        <v>10.4</v>
      </c>
      <c r="CL12" s="34">
        <v>10.1</v>
      </c>
      <c r="CM12" s="34">
        <v>12.4</v>
      </c>
      <c r="CN12" s="34">
        <v>9.8000000000000007</v>
      </c>
      <c r="CO12" s="34">
        <v>9.6</v>
      </c>
      <c r="CP12" s="34">
        <v>7.2</v>
      </c>
      <c r="CQ12" s="34">
        <v>4.8</v>
      </c>
      <c r="CR12" s="34">
        <v>5.2</v>
      </c>
      <c r="CS12" s="34">
        <v>8.1999999999999993</v>
      </c>
      <c r="CT12" s="34">
        <v>9.4</v>
      </c>
      <c r="CU12" s="34">
        <v>11.7</v>
      </c>
      <c r="CV12" s="34">
        <v>8.3000000000000007</v>
      </c>
      <c r="CW12" s="34">
        <v>5.0999999999999996</v>
      </c>
      <c r="CX12" s="34">
        <v>2.6</v>
      </c>
      <c r="CY12" s="34">
        <v>-8.8000000000000007</v>
      </c>
      <c r="CZ12" s="34">
        <v>-7.5</v>
      </c>
      <c r="DA12" s="34">
        <v>-4.5</v>
      </c>
      <c r="DB12" s="34">
        <v>-2.5</v>
      </c>
      <c r="DC12" s="34">
        <v>6.4</v>
      </c>
      <c r="DD12" s="34">
        <v>7.4</v>
      </c>
      <c r="DE12" s="34">
        <v>7.6</v>
      </c>
      <c r="DF12" s="34">
        <v>4.9000000000000004</v>
      </c>
      <c r="DG12" s="34">
        <v>3.9</v>
      </c>
      <c r="DH12" s="34">
        <v>1.5</v>
      </c>
      <c r="DI12" s="34">
        <v>-0.9</v>
      </c>
      <c r="DJ12" s="34">
        <v>-2</v>
      </c>
      <c r="DK12" s="34">
        <v>-1.6</v>
      </c>
      <c r="DL12" s="34">
        <v>-0.1</v>
      </c>
      <c r="DM12" s="34">
        <v>1.3</v>
      </c>
      <c r="DN12" s="34">
        <v>1.8</v>
      </c>
      <c r="DO12" s="34">
        <v>2.2000000000000002</v>
      </c>
      <c r="DP12" s="34">
        <v>5.5</v>
      </c>
      <c r="DQ12" s="34">
        <v>6.1</v>
      </c>
      <c r="DR12" s="34">
        <v>6.6</v>
      </c>
      <c r="DS12" s="66">
        <v>11.4</v>
      </c>
      <c r="DT12" s="66">
        <v>9.6999999999999993</v>
      </c>
      <c r="DU12" s="66">
        <v>9.4</v>
      </c>
      <c r="DV12" s="66">
        <v>6.5</v>
      </c>
      <c r="DW12" s="66">
        <v>1.3</v>
      </c>
      <c r="DX12" s="66">
        <v>-1.5</v>
      </c>
      <c r="DY12" s="66">
        <v>-0.4</v>
      </c>
      <c r="DZ12" s="34">
        <v>2.4</v>
      </c>
      <c r="EA12" s="66">
        <v>4.2</v>
      </c>
      <c r="EB12" s="66">
        <v>8.5</v>
      </c>
      <c r="EC12" s="66">
        <v>2.8</v>
      </c>
      <c r="ED12" s="66">
        <v>1.3</v>
      </c>
    </row>
    <row r="13" spans="1:134" s="35" customFormat="1">
      <c r="A13" s="31" t="s">
        <v>187</v>
      </c>
      <c r="B13" s="32">
        <v>1781.7</v>
      </c>
      <c r="C13" s="32">
        <v>281.10000000000002</v>
      </c>
      <c r="D13" s="32">
        <v>740.9</v>
      </c>
      <c r="E13" s="32">
        <v>1165.9000000000001</v>
      </c>
      <c r="F13" s="32">
        <v>1604.8</v>
      </c>
      <c r="G13" s="32">
        <v>134</v>
      </c>
      <c r="H13" s="32">
        <v>519.20000000000005</v>
      </c>
      <c r="I13" s="32">
        <v>931.9</v>
      </c>
      <c r="J13" s="32">
        <v>1327.5</v>
      </c>
      <c r="K13" s="34">
        <v>398.3</v>
      </c>
      <c r="L13" s="34">
        <v>833.2</v>
      </c>
      <c r="M13" s="34">
        <v>1260.3</v>
      </c>
      <c r="N13" s="34">
        <v>1651.9</v>
      </c>
      <c r="O13" s="34">
        <v>412</v>
      </c>
      <c r="P13" s="34">
        <v>898.9</v>
      </c>
      <c r="Q13" s="34">
        <v>1402.7</v>
      </c>
      <c r="R13" s="34">
        <v>1802.2</v>
      </c>
      <c r="S13" s="34">
        <v>445.4</v>
      </c>
      <c r="T13" s="34">
        <v>865.8</v>
      </c>
      <c r="U13" s="34">
        <v>1254.9000000000001</v>
      </c>
      <c r="V13" s="34">
        <v>1687.7</v>
      </c>
      <c r="W13" s="34">
        <v>423.4</v>
      </c>
      <c r="X13" s="34">
        <v>929.3</v>
      </c>
      <c r="Y13" s="34">
        <v>1365.5</v>
      </c>
      <c r="Z13" s="34">
        <v>1851.3</v>
      </c>
      <c r="AA13" s="34">
        <v>414.1</v>
      </c>
      <c r="AB13" s="34">
        <v>835.7</v>
      </c>
      <c r="AC13" s="34">
        <v>1254.0999999999999</v>
      </c>
      <c r="AD13" s="34">
        <v>1510.3</v>
      </c>
      <c r="AE13" s="34">
        <v>281.39999999999998</v>
      </c>
      <c r="AF13" s="34">
        <v>764.9</v>
      </c>
      <c r="AG13" s="34">
        <v>1214.5999999999999</v>
      </c>
      <c r="AH13" s="34">
        <v>1683.4</v>
      </c>
      <c r="AI13" s="34">
        <v>583.1</v>
      </c>
      <c r="AJ13" s="34">
        <v>1112</v>
      </c>
      <c r="AK13" s="34">
        <v>1553.1</v>
      </c>
      <c r="AL13" s="34">
        <v>1953.8</v>
      </c>
      <c r="AM13" s="34">
        <v>456.1</v>
      </c>
      <c r="AN13" s="34">
        <v>886.4</v>
      </c>
      <c r="AO13" s="34">
        <v>1322.2</v>
      </c>
      <c r="AP13" s="34">
        <v>1690.7</v>
      </c>
      <c r="AQ13" s="34">
        <v>393.3</v>
      </c>
      <c r="AR13" s="34">
        <v>1004.7</v>
      </c>
      <c r="AS13" s="34">
        <v>1545.8</v>
      </c>
      <c r="AT13" s="34">
        <v>1821</v>
      </c>
      <c r="AU13" s="34">
        <v>488.9</v>
      </c>
      <c r="AV13" s="34">
        <v>946.8</v>
      </c>
      <c r="AW13" s="34">
        <v>1443.1</v>
      </c>
      <c r="AX13" s="34">
        <v>1980.7</v>
      </c>
      <c r="AY13" s="34">
        <v>551.9</v>
      </c>
      <c r="AZ13" s="34">
        <v>978.1</v>
      </c>
      <c r="BA13" s="34">
        <v>1483.5</v>
      </c>
      <c r="BB13" s="34">
        <v>2095.4</v>
      </c>
      <c r="BC13" s="34">
        <v>465.3</v>
      </c>
      <c r="BD13" s="34">
        <v>948.7</v>
      </c>
      <c r="BE13" s="34">
        <v>1461.2</v>
      </c>
      <c r="BF13" s="34">
        <v>2093.3000000000002</v>
      </c>
      <c r="BG13" s="34">
        <v>542.5</v>
      </c>
      <c r="BH13" s="34">
        <v>1046.4000000000001</v>
      </c>
      <c r="BI13" s="34">
        <v>1610.3</v>
      </c>
      <c r="BJ13" s="34">
        <v>2323.6999999999998</v>
      </c>
      <c r="BK13" s="34">
        <v>553.29999999999995</v>
      </c>
      <c r="BL13" s="34">
        <v>1061.0999999999999</v>
      </c>
      <c r="BM13" s="34">
        <v>1640.9</v>
      </c>
      <c r="BN13" s="34">
        <v>2290.4</v>
      </c>
      <c r="BO13" s="34">
        <v>535.79999999999995</v>
      </c>
      <c r="BP13" s="34">
        <v>1038.0999999999999</v>
      </c>
      <c r="BQ13" s="34">
        <v>1410.7</v>
      </c>
      <c r="BR13" s="34">
        <v>1596.7</v>
      </c>
      <c r="BS13" s="34">
        <v>-52.3</v>
      </c>
      <c r="BT13" s="34">
        <v>-29.9</v>
      </c>
      <c r="BU13" s="34">
        <v>-20.100000000000001</v>
      </c>
      <c r="BV13" s="34">
        <v>-17.3</v>
      </c>
      <c r="BW13" s="34">
        <v>197.1</v>
      </c>
      <c r="BX13" s="34">
        <v>60.5</v>
      </c>
      <c r="BY13" s="34">
        <v>35.299999999999997</v>
      </c>
      <c r="BZ13" s="34">
        <v>24.4</v>
      </c>
      <c r="CA13" s="34">
        <v>3.4</v>
      </c>
      <c r="CB13" s="34">
        <v>7.9</v>
      </c>
      <c r="CC13" s="34">
        <v>11.3</v>
      </c>
      <c r="CD13" s="34">
        <v>9.1</v>
      </c>
      <c r="CE13" s="34">
        <v>8.1</v>
      </c>
      <c r="CF13" s="34">
        <v>-3.7</v>
      </c>
      <c r="CG13" s="34">
        <v>-10.5</v>
      </c>
      <c r="CH13" s="34">
        <v>-6.4</v>
      </c>
      <c r="CI13" s="34">
        <v>-4.9000000000000004</v>
      </c>
      <c r="CJ13" s="34">
        <v>7.3</v>
      </c>
      <c r="CK13" s="34">
        <v>8.8000000000000007</v>
      </c>
      <c r="CL13" s="34">
        <v>9.6999999999999993</v>
      </c>
      <c r="CM13" s="34">
        <v>-2.2000000000000002</v>
      </c>
      <c r="CN13" s="34">
        <v>-10.1</v>
      </c>
      <c r="CO13" s="34">
        <v>-8.1999999999999993</v>
      </c>
      <c r="CP13" s="34">
        <v>-18.399999999999999</v>
      </c>
      <c r="CQ13" s="34">
        <v>-32.1</v>
      </c>
      <c r="CR13" s="34">
        <v>-8.5</v>
      </c>
      <c r="CS13" s="34">
        <v>-3.1</v>
      </c>
      <c r="CT13" s="34">
        <v>11.5</v>
      </c>
      <c r="CU13" s="34">
        <v>107.2</v>
      </c>
      <c r="CV13" s="34">
        <v>45.4</v>
      </c>
      <c r="CW13" s="34">
        <v>27.9</v>
      </c>
      <c r="CX13" s="34">
        <v>16.100000000000001</v>
      </c>
      <c r="CY13" s="34">
        <v>-21.8</v>
      </c>
      <c r="CZ13" s="34">
        <v>-20.3</v>
      </c>
      <c r="DA13" s="34">
        <v>-14.9</v>
      </c>
      <c r="DB13" s="34">
        <v>-13.5</v>
      </c>
      <c r="DC13" s="34">
        <v>-13.8</v>
      </c>
      <c r="DD13" s="34">
        <v>13.3</v>
      </c>
      <c r="DE13" s="34">
        <v>16.899999999999999</v>
      </c>
      <c r="DF13" s="34">
        <v>7.7</v>
      </c>
      <c r="DG13" s="34">
        <v>24.3</v>
      </c>
      <c r="DH13" s="34">
        <v>-5.8</v>
      </c>
      <c r="DI13" s="34">
        <v>-6.6</v>
      </c>
      <c r="DJ13" s="34">
        <v>8.8000000000000007</v>
      </c>
      <c r="DK13" s="34">
        <v>12.9</v>
      </c>
      <c r="DL13" s="34">
        <v>3.3</v>
      </c>
      <c r="DM13" s="34">
        <v>2.8</v>
      </c>
      <c r="DN13" s="34">
        <v>5.8</v>
      </c>
      <c r="DO13" s="34">
        <v>-15.7</v>
      </c>
      <c r="DP13" s="34">
        <v>-3</v>
      </c>
      <c r="DQ13" s="34">
        <v>-1.5</v>
      </c>
      <c r="DR13" s="34">
        <v>-0.1</v>
      </c>
      <c r="DS13" s="66">
        <v>16.600000000000001</v>
      </c>
      <c r="DT13" s="66">
        <v>10.3</v>
      </c>
      <c r="DU13" s="66">
        <v>10.199999999999999</v>
      </c>
      <c r="DV13" s="66">
        <v>11</v>
      </c>
      <c r="DW13" s="66">
        <v>2</v>
      </c>
      <c r="DX13" s="66">
        <v>1.4</v>
      </c>
      <c r="DY13" s="66">
        <v>1.9</v>
      </c>
      <c r="DZ13" s="34">
        <v>-1.4</v>
      </c>
      <c r="EA13" s="66">
        <v>-3.2</v>
      </c>
      <c r="EB13" s="66">
        <v>-2.2000000000000002</v>
      </c>
      <c r="EC13" s="66">
        <v>-14</v>
      </c>
      <c r="ED13" s="66">
        <v>-30.3</v>
      </c>
    </row>
    <row r="14" spans="1:134" s="35" customFormat="1">
      <c r="A14" s="31" t="s">
        <v>218</v>
      </c>
      <c r="B14" s="34">
        <v>26938.9</v>
      </c>
      <c r="C14" s="34">
        <v>7426.6</v>
      </c>
      <c r="D14" s="34">
        <v>14517.2</v>
      </c>
      <c r="E14" s="34">
        <v>21384.7</v>
      </c>
      <c r="F14" s="34">
        <v>30098.1</v>
      </c>
      <c r="G14" s="34">
        <v>7691.5</v>
      </c>
      <c r="H14" s="34">
        <v>15449.3</v>
      </c>
      <c r="I14" s="34">
        <v>22817.4</v>
      </c>
      <c r="J14" s="34">
        <v>31506.5</v>
      </c>
      <c r="K14" s="34">
        <v>7958.1</v>
      </c>
      <c r="L14" s="34">
        <v>16117.4</v>
      </c>
      <c r="M14" s="34">
        <v>23688.6</v>
      </c>
      <c r="N14" s="34">
        <v>32508.6</v>
      </c>
      <c r="O14" s="34">
        <v>8336.9</v>
      </c>
      <c r="P14" s="34">
        <v>16833.2</v>
      </c>
      <c r="Q14" s="34">
        <v>24316.400000000001</v>
      </c>
      <c r="R14" s="34">
        <v>33875.800000000003</v>
      </c>
      <c r="S14" s="34">
        <v>9082.2999999999993</v>
      </c>
      <c r="T14" s="34">
        <v>18436.599999999999</v>
      </c>
      <c r="U14" s="34">
        <v>26655.9</v>
      </c>
      <c r="V14" s="34">
        <v>37377.699999999997</v>
      </c>
      <c r="W14" s="34">
        <v>10147.1</v>
      </c>
      <c r="X14" s="34">
        <v>20487.400000000001</v>
      </c>
      <c r="Y14" s="34">
        <v>29636.1</v>
      </c>
      <c r="Z14" s="34">
        <v>41646.699999999997</v>
      </c>
      <c r="AA14" s="34">
        <v>11191.1</v>
      </c>
      <c r="AB14" s="34">
        <v>22223</v>
      </c>
      <c r="AC14" s="34">
        <v>31892.400000000001</v>
      </c>
      <c r="AD14" s="34">
        <v>43414.6</v>
      </c>
      <c r="AE14" s="34">
        <v>11309.4</v>
      </c>
      <c r="AF14" s="34">
        <v>22670.9</v>
      </c>
      <c r="AG14" s="34">
        <v>33744.1</v>
      </c>
      <c r="AH14" s="34">
        <v>47387.3</v>
      </c>
      <c r="AI14" s="34">
        <v>12585.5</v>
      </c>
      <c r="AJ14" s="34">
        <v>24614.5</v>
      </c>
      <c r="AK14" s="34">
        <v>35601.300000000003</v>
      </c>
      <c r="AL14" s="34">
        <v>48469.5</v>
      </c>
      <c r="AM14" s="34">
        <v>11621.6</v>
      </c>
      <c r="AN14" s="34">
        <v>23108.7</v>
      </c>
      <c r="AO14" s="34">
        <v>34683.5</v>
      </c>
      <c r="AP14" s="34">
        <v>48148.9</v>
      </c>
      <c r="AQ14" s="34">
        <v>12494.2</v>
      </c>
      <c r="AR14" s="34">
        <v>24960.5</v>
      </c>
      <c r="AS14" s="34">
        <v>37644.699999999997</v>
      </c>
      <c r="AT14" s="34">
        <v>50944.6</v>
      </c>
      <c r="AU14" s="34">
        <v>13308.4</v>
      </c>
      <c r="AV14" s="34">
        <v>26109.5</v>
      </c>
      <c r="AW14" s="34">
        <v>38579.599999999999</v>
      </c>
      <c r="AX14" s="34">
        <v>51272.4</v>
      </c>
      <c r="AY14" s="34">
        <v>13332.9</v>
      </c>
      <c r="AZ14" s="34">
        <v>26488.2</v>
      </c>
      <c r="BA14" s="34">
        <v>39502.800000000003</v>
      </c>
      <c r="BB14" s="34">
        <v>51904.7</v>
      </c>
      <c r="BC14" s="34">
        <v>13821.4</v>
      </c>
      <c r="BD14" s="34">
        <v>28376</v>
      </c>
      <c r="BE14" s="34">
        <v>42563.3</v>
      </c>
      <c r="BF14" s="34">
        <v>55862.2</v>
      </c>
      <c r="BG14" s="34">
        <v>15323.2</v>
      </c>
      <c r="BH14" s="34">
        <v>31036.7</v>
      </c>
      <c r="BI14" s="34">
        <v>46590.400000000001</v>
      </c>
      <c r="BJ14" s="34">
        <v>59072.9</v>
      </c>
      <c r="BK14" s="34">
        <v>15805.8</v>
      </c>
      <c r="BL14" s="34">
        <v>31209.8</v>
      </c>
      <c r="BM14" s="34">
        <v>47498.5</v>
      </c>
      <c r="BN14" s="34">
        <v>61915.9</v>
      </c>
      <c r="BO14" s="34">
        <v>16558.8</v>
      </c>
      <c r="BP14" s="34">
        <v>34405.1</v>
      </c>
      <c r="BQ14" s="34">
        <v>49169.599999999999</v>
      </c>
      <c r="BR14" s="34">
        <v>63920.1</v>
      </c>
      <c r="BS14" s="34">
        <v>3.6</v>
      </c>
      <c r="BT14" s="34">
        <v>6.4</v>
      </c>
      <c r="BU14" s="34">
        <v>6.7</v>
      </c>
      <c r="BV14" s="34">
        <v>4.7</v>
      </c>
      <c r="BW14" s="34">
        <v>3.5</v>
      </c>
      <c r="BX14" s="34">
        <v>4.3</v>
      </c>
      <c r="BY14" s="34">
        <v>3.8</v>
      </c>
      <c r="BZ14" s="34">
        <v>3.2</v>
      </c>
      <c r="CA14" s="34">
        <v>4.8</v>
      </c>
      <c r="CB14" s="34">
        <v>4.4000000000000004</v>
      </c>
      <c r="CC14" s="34">
        <v>2.7</v>
      </c>
      <c r="CD14" s="34">
        <v>4.2</v>
      </c>
      <c r="CE14" s="34">
        <v>8.9</v>
      </c>
      <c r="CF14" s="34">
        <v>9.5</v>
      </c>
      <c r="CG14" s="34">
        <v>9.6</v>
      </c>
      <c r="CH14" s="34">
        <v>10.3</v>
      </c>
      <c r="CI14" s="34">
        <v>11.7</v>
      </c>
      <c r="CJ14" s="34">
        <v>11.1</v>
      </c>
      <c r="CK14" s="34">
        <v>11.2</v>
      </c>
      <c r="CL14" s="34">
        <v>11.4</v>
      </c>
      <c r="CM14" s="34">
        <v>10.3</v>
      </c>
      <c r="CN14" s="34">
        <v>8.5</v>
      </c>
      <c r="CO14" s="34">
        <v>7.6</v>
      </c>
      <c r="CP14" s="34">
        <v>4.2</v>
      </c>
      <c r="CQ14" s="34">
        <v>1.1000000000000001</v>
      </c>
      <c r="CR14" s="34">
        <v>2</v>
      </c>
      <c r="CS14" s="34">
        <v>5.8</v>
      </c>
      <c r="CT14" s="34">
        <v>9.1999999999999993</v>
      </c>
      <c r="CU14" s="34">
        <v>11.3</v>
      </c>
      <c r="CV14" s="34">
        <v>8.6</v>
      </c>
      <c r="CW14" s="34">
        <v>5.5</v>
      </c>
      <c r="CX14" s="34">
        <v>2.2999999999999998</v>
      </c>
      <c r="CY14" s="34">
        <v>-7.7</v>
      </c>
      <c r="CZ14" s="34">
        <v>-6.1</v>
      </c>
      <c r="DA14" s="34">
        <v>-2.6</v>
      </c>
      <c r="DB14" s="34">
        <v>-0.7</v>
      </c>
      <c r="DC14" s="34">
        <v>7.5</v>
      </c>
      <c r="DD14" s="34">
        <v>8</v>
      </c>
      <c r="DE14" s="34">
        <v>8.5</v>
      </c>
      <c r="DF14" s="34">
        <v>5.8</v>
      </c>
      <c r="DG14" s="34">
        <v>6.5</v>
      </c>
      <c r="DH14" s="34">
        <v>4.5999999999999996</v>
      </c>
      <c r="DI14" s="34">
        <v>2.5</v>
      </c>
      <c r="DJ14" s="34">
        <v>0.6</v>
      </c>
      <c r="DK14" s="34">
        <v>0.2</v>
      </c>
      <c r="DL14" s="34">
        <v>1.5</v>
      </c>
      <c r="DM14" s="34">
        <v>2.4</v>
      </c>
      <c r="DN14" s="34">
        <v>1.2</v>
      </c>
      <c r="DO14" s="34">
        <v>3.7</v>
      </c>
      <c r="DP14" s="34">
        <v>7.1</v>
      </c>
      <c r="DQ14" s="34">
        <v>7.7</v>
      </c>
      <c r="DR14" s="34">
        <v>7.6</v>
      </c>
      <c r="DS14" s="66">
        <v>10.9</v>
      </c>
      <c r="DT14" s="66">
        <v>9.4</v>
      </c>
      <c r="DU14" s="66">
        <v>9.5</v>
      </c>
      <c r="DV14" s="66">
        <v>5.7</v>
      </c>
      <c r="DW14" s="66">
        <v>3.1</v>
      </c>
      <c r="DX14" s="66">
        <v>0.6</v>
      </c>
      <c r="DY14" s="66">
        <v>1.9</v>
      </c>
      <c r="DZ14" s="34">
        <v>4.8</v>
      </c>
      <c r="EA14" s="66">
        <v>4.8</v>
      </c>
      <c r="EB14" s="66">
        <v>10.199999999999999</v>
      </c>
      <c r="EC14" s="66">
        <v>3.5</v>
      </c>
      <c r="ED14" s="66">
        <v>3.2</v>
      </c>
    </row>
    <row r="15" spans="1:134" s="35" customFormat="1">
      <c r="A15" s="39" t="s">
        <v>219</v>
      </c>
      <c r="B15" s="32">
        <v>631.5</v>
      </c>
      <c r="C15" s="32">
        <v>74.599999999999994</v>
      </c>
      <c r="D15" s="32">
        <v>225.8</v>
      </c>
      <c r="E15" s="32">
        <v>357.3</v>
      </c>
      <c r="F15" s="32">
        <v>590.1</v>
      </c>
      <c r="G15" s="32">
        <v>69</v>
      </c>
      <c r="H15" s="32">
        <v>221.7</v>
      </c>
      <c r="I15" s="32">
        <v>363.9</v>
      </c>
      <c r="J15" s="32">
        <v>512.29999999999995</v>
      </c>
      <c r="K15" s="33">
        <v>57.4</v>
      </c>
      <c r="L15" s="33">
        <v>174</v>
      </c>
      <c r="M15" s="33">
        <v>278.10000000000002</v>
      </c>
      <c r="N15" s="33">
        <v>391.1</v>
      </c>
      <c r="O15" s="33">
        <v>51.6</v>
      </c>
      <c r="P15" s="33">
        <v>167.5</v>
      </c>
      <c r="Q15" s="33">
        <v>264.39999999999998</v>
      </c>
      <c r="R15" s="33">
        <v>410.7</v>
      </c>
      <c r="S15" s="33">
        <v>45.1</v>
      </c>
      <c r="T15" s="33">
        <v>184.6</v>
      </c>
      <c r="U15" s="33">
        <v>287.10000000000002</v>
      </c>
      <c r="V15" s="33">
        <v>419.3</v>
      </c>
      <c r="W15" s="33">
        <v>43.9</v>
      </c>
      <c r="X15" s="33">
        <v>211.2</v>
      </c>
      <c r="Y15" s="33">
        <v>321.3</v>
      </c>
      <c r="Z15" s="33">
        <v>466.2</v>
      </c>
      <c r="AA15" s="33">
        <v>44.9</v>
      </c>
      <c r="AB15" s="33">
        <v>203.9</v>
      </c>
      <c r="AC15" s="33">
        <v>311.39999999999998</v>
      </c>
      <c r="AD15" s="33">
        <v>437.2</v>
      </c>
      <c r="AE15" s="33">
        <v>25.7</v>
      </c>
      <c r="AF15" s="33">
        <v>181.1</v>
      </c>
      <c r="AG15" s="33">
        <v>321.89999999999998</v>
      </c>
      <c r="AH15" s="33">
        <v>460.6</v>
      </c>
      <c r="AI15" s="33">
        <v>27.4</v>
      </c>
      <c r="AJ15" s="33">
        <v>188.3</v>
      </c>
      <c r="AK15" s="33">
        <v>322.3</v>
      </c>
      <c r="AL15" s="33">
        <v>480.3</v>
      </c>
      <c r="AM15" s="33">
        <v>32.5</v>
      </c>
      <c r="AN15" s="33">
        <v>196.9</v>
      </c>
      <c r="AO15" s="33">
        <v>404.5</v>
      </c>
      <c r="AP15" s="33">
        <v>579.20000000000005</v>
      </c>
      <c r="AQ15" s="33">
        <v>31.6</v>
      </c>
      <c r="AR15" s="33">
        <v>221.5</v>
      </c>
      <c r="AS15" s="33">
        <v>399.5</v>
      </c>
      <c r="AT15" s="33">
        <v>563.5</v>
      </c>
      <c r="AU15" s="33">
        <v>37.4</v>
      </c>
      <c r="AV15" s="33">
        <v>110.2</v>
      </c>
      <c r="AW15" s="33">
        <v>311</v>
      </c>
      <c r="AX15" s="33">
        <v>474.4</v>
      </c>
      <c r="AY15" s="33">
        <v>40.799999999999997</v>
      </c>
      <c r="AZ15" s="33">
        <v>207.8</v>
      </c>
      <c r="BA15" s="33">
        <v>340.8</v>
      </c>
      <c r="BB15" s="33">
        <v>454.3</v>
      </c>
      <c r="BC15" s="33">
        <v>37.9</v>
      </c>
      <c r="BD15" s="33">
        <v>168.2</v>
      </c>
      <c r="BE15" s="33">
        <v>345.1</v>
      </c>
      <c r="BF15" s="33">
        <v>496.5</v>
      </c>
      <c r="BG15" s="33">
        <v>25.7</v>
      </c>
      <c r="BH15" s="33">
        <v>250.6</v>
      </c>
      <c r="BI15" s="33">
        <v>408.3</v>
      </c>
      <c r="BJ15" s="33">
        <v>550</v>
      </c>
      <c r="BK15" s="33">
        <v>26.4</v>
      </c>
      <c r="BL15" s="33">
        <v>281.60000000000002</v>
      </c>
      <c r="BM15" s="34">
        <v>434.5</v>
      </c>
      <c r="BN15" s="33">
        <v>575.20000000000005</v>
      </c>
      <c r="BO15" s="33">
        <v>34.5</v>
      </c>
      <c r="BP15" s="33">
        <v>293.3</v>
      </c>
      <c r="BQ15" s="33">
        <v>434.3</v>
      </c>
      <c r="BR15" s="33">
        <v>594.5</v>
      </c>
      <c r="BS15" s="33">
        <v>-7.5</v>
      </c>
      <c r="BT15" s="33">
        <v>-1.8</v>
      </c>
      <c r="BU15" s="33">
        <v>1.9</v>
      </c>
      <c r="BV15" s="33">
        <v>-13.2</v>
      </c>
      <c r="BW15" s="33">
        <v>-16.8</v>
      </c>
      <c r="BX15" s="33">
        <v>-21.5</v>
      </c>
      <c r="BY15" s="33">
        <v>-23.6</v>
      </c>
      <c r="BZ15" s="33">
        <v>-23.7</v>
      </c>
      <c r="CA15" s="33">
        <v>-10.1</v>
      </c>
      <c r="CB15" s="33">
        <v>-3.7</v>
      </c>
      <c r="CC15" s="33">
        <v>-4.9000000000000004</v>
      </c>
      <c r="CD15" s="33">
        <v>5</v>
      </c>
      <c r="CE15" s="33">
        <v>-12.6</v>
      </c>
      <c r="CF15" s="33">
        <v>10.199999999999999</v>
      </c>
      <c r="CG15" s="33">
        <v>8.6</v>
      </c>
      <c r="CH15" s="33">
        <v>2.1</v>
      </c>
      <c r="CI15" s="33">
        <v>-2.6</v>
      </c>
      <c r="CJ15" s="33">
        <v>14.4</v>
      </c>
      <c r="CK15" s="33">
        <v>11.9</v>
      </c>
      <c r="CL15" s="33">
        <v>11.2</v>
      </c>
      <c r="CM15" s="33">
        <v>2.2999999999999998</v>
      </c>
      <c r="CN15" s="33">
        <v>-3.5</v>
      </c>
      <c r="CO15" s="33">
        <v>-3.1</v>
      </c>
      <c r="CP15" s="33">
        <v>-6.2</v>
      </c>
      <c r="CQ15" s="33">
        <v>-42.8</v>
      </c>
      <c r="CR15" s="33">
        <v>-11.2</v>
      </c>
      <c r="CS15" s="33">
        <v>3.3</v>
      </c>
      <c r="CT15" s="33">
        <v>5.4</v>
      </c>
      <c r="CU15" s="33">
        <v>6.6</v>
      </c>
      <c r="CV15" s="33">
        <v>4</v>
      </c>
      <c r="CW15" s="33">
        <v>0.1</v>
      </c>
      <c r="CX15" s="33">
        <v>4.3</v>
      </c>
      <c r="CY15" s="33">
        <v>18.7</v>
      </c>
      <c r="CZ15" s="33">
        <v>4.5999999999999996</v>
      </c>
      <c r="DA15" s="33">
        <v>25.5</v>
      </c>
      <c r="DB15" s="33">
        <v>20.6</v>
      </c>
      <c r="DC15" s="33">
        <v>-2.7</v>
      </c>
      <c r="DD15" s="33">
        <v>12.4</v>
      </c>
      <c r="DE15" s="33">
        <v>-1.2</v>
      </c>
      <c r="DF15" s="33">
        <v>-2.7</v>
      </c>
      <c r="DG15" s="34">
        <v>18.3</v>
      </c>
      <c r="DH15" s="34">
        <v>-50.2</v>
      </c>
      <c r="DI15" s="34">
        <v>-22.2</v>
      </c>
      <c r="DJ15" s="34">
        <v>-15.8</v>
      </c>
      <c r="DK15" s="34">
        <v>9.1</v>
      </c>
      <c r="DL15" s="34">
        <v>88.6</v>
      </c>
      <c r="DM15" s="34">
        <v>9.6</v>
      </c>
      <c r="DN15" s="34">
        <v>-4.2</v>
      </c>
      <c r="DO15" s="34">
        <v>-7.1</v>
      </c>
      <c r="DP15" s="34">
        <v>-19.100000000000001</v>
      </c>
      <c r="DQ15" s="34">
        <v>1.3</v>
      </c>
      <c r="DR15" s="34">
        <v>9.3000000000000007</v>
      </c>
      <c r="DS15" s="66">
        <v>-32.299999999999997</v>
      </c>
      <c r="DT15" s="66">
        <v>49</v>
      </c>
      <c r="DU15" s="66">
        <v>18.3</v>
      </c>
      <c r="DV15" s="66">
        <v>10.8</v>
      </c>
      <c r="DW15" s="66">
        <v>3.1</v>
      </c>
      <c r="DX15" s="66">
        <v>12.4</v>
      </c>
      <c r="DY15" s="66">
        <v>6.4</v>
      </c>
      <c r="DZ15" s="34">
        <v>4.5999999999999996</v>
      </c>
      <c r="EA15" s="66">
        <v>30.4</v>
      </c>
      <c r="EB15" s="66">
        <v>4.2</v>
      </c>
      <c r="EC15" s="66">
        <v>0</v>
      </c>
      <c r="ED15" s="66">
        <v>3.4</v>
      </c>
    </row>
    <row r="16" spans="1:134" s="35" customFormat="1">
      <c r="A16" s="39" t="s">
        <v>220</v>
      </c>
      <c r="B16" s="32">
        <v>1302.4000000000001</v>
      </c>
      <c r="C16" s="32">
        <v>563.9</v>
      </c>
      <c r="D16" s="32">
        <v>1015.4</v>
      </c>
      <c r="E16" s="32">
        <v>1104.5</v>
      </c>
      <c r="F16" s="32">
        <v>1243</v>
      </c>
      <c r="G16" s="32">
        <v>641.6</v>
      </c>
      <c r="H16" s="32">
        <v>1150.0999999999999</v>
      </c>
      <c r="I16" s="32">
        <v>1277.4000000000001</v>
      </c>
      <c r="J16" s="32">
        <v>1416.1</v>
      </c>
      <c r="K16" s="33">
        <v>682.9</v>
      </c>
      <c r="L16" s="33">
        <v>1294.9000000000001</v>
      </c>
      <c r="M16" s="33">
        <v>1382</v>
      </c>
      <c r="N16" s="33">
        <v>1409.4</v>
      </c>
      <c r="O16" s="33">
        <v>629.4</v>
      </c>
      <c r="P16" s="33">
        <v>1166.0999999999999</v>
      </c>
      <c r="Q16" s="33">
        <v>1230.3</v>
      </c>
      <c r="R16" s="33">
        <v>1334.1</v>
      </c>
      <c r="S16" s="33">
        <v>625.1</v>
      </c>
      <c r="T16" s="33">
        <v>1370.5</v>
      </c>
      <c r="U16" s="33">
        <v>1511.3</v>
      </c>
      <c r="V16" s="33">
        <v>1680.8</v>
      </c>
      <c r="W16" s="33">
        <v>856.9</v>
      </c>
      <c r="X16" s="33">
        <v>1746.9</v>
      </c>
      <c r="Y16" s="33">
        <v>1864.1</v>
      </c>
      <c r="Z16" s="33">
        <v>1934.2</v>
      </c>
      <c r="AA16" s="33">
        <v>688.9</v>
      </c>
      <c r="AB16" s="33">
        <v>1360.4</v>
      </c>
      <c r="AC16" s="33">
        <v>1417.8</v>
      </c>
      <c r="AD16" s="33">
        <v>1431.4</v>
      </c>
      <c r="AE16" s="33">
        <v>465.7</v>
      </c>
      <c r="AF16" s="33">
        <v>868.8</v>
      </c>
      <c r="AG16" s="33">
        <v>970.1</v>
      </c>
      <c r="AH16" s="33">
        <v>1066.8</v>
      </c>
      <c r="AI16" s="33">
        <v>663.8</v>
      </c>
      <c r="AJ16" s="33">
        <v>1359.1</v>
      </c>
      <c r="AK16" s="33">
        <v>1422.9</v>
      </c>
      <c r="AL16" s="33">
        <v>1437.5</v>
      </c>
      <c r="AM16" s="33">
        <v>663.5</v>
      </c>
      <c r="AN16" s="33">
        <v>1421.8</v>
      </c>
      <c r="AO16" s="33">
        <v>1553.3</v>
      </c>
      <c r="AP16" s="33">
        <v>1608.7</v>
      </c>
      <c r="AQ16" s="33">
        <v>587.29999999999995</v>
      </c>
      <c r="AR16" s="33">
        <v>1121.5</v>
      </c>
      <c r="AS16" s="33">
        <v>1187.2</v>
      </c>
      <c r="AT16" s="33">
        <v>1328.8</v>
      </c>
      <c r="AU16" s="33">
        <v>626.70000000000005</v>
      </c>
      <c r="AV16" s="33">
        <v>1179.5999999999999</v>
      </c>
      <c r="AW16" s="33">
        <v>1232.8</v>
      </c>
      <c r="AX16" s="33">
        <v>1339.4</v>
      </c>
      <c r="AY16" s="33">
        <v>653.1</v>
      </c>
      <c r="AZ16" s="33">
        <v>1216.5999999999999</v>
      </c>
      <c r="BA16" s="33">
        <v>1274.0999999999999</v>
      </c>
      <c r="BB16" s="33">
        <v>1419.6</v>
      </c>
      <c r="BC16" s="33">
        <v>602.20000000000005</v>
      </c>
      <c r="BD16" s="33">
        <v>1060.4000000000001</v>
      </c>
      <c r="BE16" s="33">
        <v>1096.5999999999999</v>
      </c>
      <c r="BF16" s="33">
        <v>1278.7</v>
      </c>
      <c r="BG16" s="33">
        <v>587.1</v>
      </c>
      <c r="BH16" s="33">
        <v>1124.2</v>
      </c>
      <c r="BI16" s="33">
        <v>1129.9000000000001</v>
      </c>
      <c r="BJ16" s="33">
        <v>1306.3</v>
      </c>
      <c r="BK16" s="33">
        <v>627.79999999999995</v>
      </c>
      <c r="BL16" s="33">
        <v>1115.2</v>
      </c>
      <c r="BM16" s="34">
        <v>1130.3</v>
      </c>
      <c r="BN16" s="33">
        <v>1301.5</v>
      </c>
      <c r="BO16" s="33">
        <v>613.29999999999995</v>
      </c>
      <c r="BP16" s="33">
        <v>1126.8</v>
      </c>
      <c r="BQ16" s="33">
        <v>1179</v>
      </c>
      <c r="BR16" s="33">
        <v>1311</v>
      </c>
      <c r="BS16" s="33">
        <v>13.8</v>
      </c>
      <c r="BT16" s="33">
        <v>13.3</v>
      </c>
      <c r="BU16" s="33">
        <v>15.7</v>
      </c>
      <c r="BV16" s="33">
        <v>13.9</v>
      </c>
      <c r="BW16" s="33">
        <v>6.4</v>
      </c>
      <c r="BX16" s="33">
        <v>12.6</v>
      </c>
      <c r="BY16" s="33">
        <v>8.1999999999999993</v>
      </c>
      <c r="BZ16" s="33">
        <v>-0.5</v>
      </c>
      <c r="CA16" s="33">
        <v>-7.8</v>
      </c>
      <c r="CB16" s="33">
        <v>-9.9</v>
      </c>
      <c r="CC16" s="33">
        <v>-11</v>
      </c>
      <c r="CD16" s="33">
        <v>-5.3</v>
      </c>
      <c r="CE16" s="33">
        <v>-0.7</v>
      </c>
      <c r="CF16" s="33">
        <v>17.5</v>
      </c>
      <c r="CG16" s="33">
        <v>22.8</v>
      </c>
      <c r="CH16" s="33">
        <v>26</v>
      </c>
      <c r="CI16" s="33">
        <v>37.1</v>
      </c>
      <c r="CJ16" s="33">
        <v>27.5</v>
      </c>
      <c r="CK16" s="33">
        <v>23.3</v>
      </c>
      <c r="CL16" s="33">
        <v>15.1</v>
      </c>
      <c r="CM16" s="33">
        <v>-19.600000000000001</v>
      </c>
      <c r="CN16" s="33">
        <v>-22.1</v>
      </c>
      <c r="CO16" s="33">
        <v>-23.9</v>
      </c>
      <c r="CP16" s="33">
        <v>-26</v>
      </c>
      <c r="CQ16" s="33">
        <v>-32.4</v>
      </c>
      <c r="CR16" s="33">
        <v>-36.1</v>
      </c>
      <c r="CS16" s="33">
        <v>-31.6</v>
      </c>
      <c r="CT16" s="33">
        <v>-25.5</v>
      </c>
      <c r="CU16" s="33">
        <v>42.5</v>
      </c>
      <c r="CV16" s="33">
        <v>56.4</v>
      </c>
      <c r="CW16" s="33">
        <v>46.7</v>
      </c>
      <c r="CX16" s="33">
        <v>34.700000000000003</v>
      </c>
      <c r="CY16" s="33">
        <v>0</v>
      </c>
      <c r="CZ16" s="33">
        <v>4.5999999999999996</v>
      </c>
      <c r="DA16" s="33">
        <v>9.1999999999999993</v>
      </c>
      <c r="DB16" s="33">
        <v>11.9</v>
      </c>
      <c r="DC16" s="33">
        <v>-11.5</v>
      </c>
      <c r="DD16" s="33">
        <v>-21.1</v>
      </c>
      <c r="DE16" s="33">
        <v>-23.6</v>
      </c>
      <c r="DF16" s="33">
        <v>-17.399999999999999</v>
      </c>
      <c r="DG16" s="34">
        <v>6.7</v>
      </c>
      <c r="DH16" s="34">
        <v>5.2</v>
      </c>
      <c r="DI16" s="34">
        <v>3.8</v>
      </c>
      <c r="DJ16" s="34">
        <v>0.8</v>
      </c>
      <c r="DK16" s="34">
        <v>4.2</v>
      </c>
      <c r="DL16" s="34">
        <v>3.1</v>
      </c>
      <c r="DM16" s="34">
        <v>3.4</v>
      </c>
      <c r="DN16" s="34">
        <v>6</v>
      </c>
      <c r="DO16" s="34">
        <v>-7.8</v>
      </c>
      <c r="DP16" s="34">
        <v>-12.8</v>
      </c>
      <c r="DQ16" s="34">
        <v>-13.9</v>
      </c>
      <c r="DR16" s="34">
        <v>-9.9</v>
      </c>
      <c r="DS16" s="66">
        <v>-2.5</v>
      </c>
      <c r="DT16" s="66">
        <v>6</v>
      </c>
      <c r="DU16" s="66">
        <v>3</v>
      </c>
      <c r="DV16" s="66">
        <v>2.2000000000000002</v>
      </c>
      <c r="DW16" s="66">
        <v>6.9</v>
      </c>
      <c r="DX16" s="66">
        <v>-0.8</v>
      </c>
      <c r="DY16" s="66">
        <v>1.0000000000000001E-5</v>
      </c>
      <c r="DZ16" s="34">
        <v>-0.4</v>
      </c>
      <c r="EA16" s="66">
        <v>-2.2999999999999998</v>
      </c>
      <c r="EB16" s="66">
        <v>1</v>
      </c>
      <c r="EC16" s="66">
        <v>4.3</v>
      </c>
      <c r="ED16" s="66">
        <v>0.7</v>
      </c>
    </row>
    <row r="17" spans="1:134" s="35" customFormat="1">
      <c r="A17" s="39" t="s">
        <v>221</v>
      </c>
      <c r="B17" s="32">
        <v>3722.4</v>
      </c>
      <c r="C17" s="32">
        <v>1125.7</v>
      </c>
      <c r="D17" s="32">
        <v>2127.8000000000002</v>
      </c>
      <c r="E17" s="32">
        <v>3168.8</v>
      </c>
      <c r="F17" s="32">
        <v>4450.1000000000004</v>
      </c>
      <c r="G17" s="32">
        <v>967.8</v>
      </c>
      <c r="H17" s="32">
        <v>2048.6999999999998</v>
      </c>
      <c r="I17" s="32">
        <v>3263.7</v>
      </c>
      <c r="J17" s="32">
        <v>4467.1000000000004</v>
      </c>
      <c r="K17" s="33">
        <v>1101.7</v>
      </c>
      <c r="L17" s="33">
        <v>2214.1</v>
      </c>
      <c r="M17" s="33">
        <v>3422.9</v>
      </c>
      <c r="N17" s="33">
        <v>4671</v>
      </c>
      <c r="O17" s="33">
        <v>1129.5999999999999</v>
      </c>
      <c r="P17" s="33">
        <v>2279.8000000000002</v>
      </c>
      <c r="Q17" s="33">
        <v>3481.2</v>
      </c>
      <c r="R17" s="33">
        <v>4746.3</v>
      </c>
      <c r="S17" s="33">
        <v>1237.5999999999999</v>
      </c>
      <c r="T17" s="33">
        <v>2574.6</v>
      </c>
      <c r="U17" s="33">
        <v>4018.5</v>
      </c>
      <c r="V17" s="33">
        <v>5571.2</v>
      </c>
      <c r="W17" s="33">
        <v>1310.5</v>
      </c>
      <c r="X17" s="33">
        <v>2753</v>
      </c>
      <c r="Y17" s="33">
        <v>4302.7</v>
      </c>
      <c r="Z17" s="33">
        <v>5963</v>
      </c>
      <c r="AA17" s="33">
        <v>1418.6</v>
      </c>
      <c r="AB17" s="33">
        <v>2911.1</v>
      </c>
      <c r="AC17" s="33">
        <v>4462.2</v>
      </c>
      <c r="AD17" s="33">
        <v>6066.7</v>
      </c>
      <c r="AE17" s="33">
        <v>1582.8</v>
      </c>
      <c r="AF17" s="33">
        <v>3308.4</v>
      </c>
      <c r="AG17" s="33">
        <v>5114.6000000000004</v>
      </c>
      <c r="AH17" s="33">
        <v>6992.1</v>
      </c>
      <c r="AI17" s="33">
        <v>1770.6</v>
      </c>
      <c r="AJ17" s="33">
        <v>3569.8</v>
      </c>
      <c r="AK17" s="33">
        <v>5510.1</v>
      </c>
      <c r="AL17" s="33">
        <v>7420.2</v>
      </c>
      <c r="AM17" s="33">
        <v>1496</v>
      </c>
      <c r="AN17" s="33">
        <v>3166.9</v>
      </c>
      <c r="AO17" s="33">
        <v>4917.1000000000004</v>
      </c>
      <c r="AP17" s="33">
        <v>6747.9</v>
      </c>
      <c r="AQ17" s="33">
        <v>1638.6</v>
      </c>
      <c r="AR17" s="33">
        <v>3319</v>
      </c>
      <c r="AS17" s="33">
        <v>5098.6000000000004</v>
      </c>
      <c r="AT17" s="33">
        <v>7004.6</v>
      </c>
      <c r="AU17" s="33">
        <v>1736.9</v>
      </c>
      <c r="AV17" s="33">
        <v>3524.8</v>
      </c>
      <c r="AW17" s="33">
        <v>5349.7</v>
      </c>
      <c r="AX17" s="33">
        <v>7330.1</v>
      </c>
      <c r="AY17" s="33">
        <v>1641.3</v>
      </c>
      <c r="AZ17" s="33">
        <v>3348.6</v>
      </c>
      <c r="BA17" s="33">
        <v>5360.4</v>
      </c>
      <c r="BB17" s="33">
        <v>7339.3</v>
      </c>
      <c r="BC17" s="33">
        <v>1728.3</v>
      </c>
      <c r="BD17" s="33">
        <v>3596.4</v>
      </c>
      <c r="BE17" s="33">
        <v>5633.8</v>
      </c>
      <c r="BF17" s="33">
        <v>8181.4</v>
      </c>
      <c r="BG17" s="33">
        <v>1818.2</v>
      </c>
      <c r="BH17" s="33">
        <v>3754.6</v>
      </c>
      <c r="BI17" s="33">
        <v>5740.8</v>
      </c>
      <c r="BJ17" s="33">
        <v>8226.4</v>
      </c>
      <c r="BK17" s="33">
        <v>1663.7</v>
      </c>
      <c r="BL17" s="33">
        <v>3262.8</v>
      </c>
      <c r="BM17" s="34">
        <v>5332.8</v>
      </c>
      <c r="BN17" s="33">
        <v>7688.9</v>
      </c>
      <c r="BO17" s="33">
        <v>1789.5</v>
      </c>
      <c r="BP17" s="33">
        <v>3721.7</v>
      </c>
      <c r="BQ17" s="33">
        <v>5793.2</v>
      </c>
      <c r="BR17" s="33">
        <v>8016.3</v>
      </c>
      <c r="BS17" s="33">
        <v>-14</v>
      </c>
      <c r="BT17" s="33">
        <v>-3.7</v>
      </c>
      <c r="BU17" s="33">
        <v>3</v>
      </c>
      <c r="BV17" s="33">
        <v>0.4</v>
      </c>
      <c r="BW17" s="33">
        <v>13.8</v>
      </c>
      <c r="BX17" s="33">
        <v>8.1</v>
      </c>
      <c r="BY17" s="33">
        <v>4.9000000000000004</v>
      </c>
      <c r="BZ17" s="33">
        <v>4.5999999999999996</v>
      </c>
      <c r="CA17" s="33">
        <v>2.5</v>
      </c>
      <c r="CB17" s="33">
        <v>3</v>
      </c>
      <c r="CC17" s="33">
        <v>1.7</v>
      </c>
      <c r="CD17" s="33">
        <v>1.6</v>
      </c>
      <c r="CE17" s="33">
        <v>9.6</v>
      </c>
      <c r="CF17" s="33">
        <v>12.9</v>
      </c>
      <c r="CG17" s="33">
        <v>15.4</v>
      </c>
      <c r="CH17" s="33">
        <v>17.399999999999999</v>
      </c>
      <c r="CI17" s="33">
        <v>5.9</v>
      </c>
      <c r="CJ17" s="33">
        <v>6.9</v>
      </c>
      <c r="CK17" s="33">
        <v>7.1</v>
      </c>
      <c r="CL17" s="33">
        <v>7</v>
      </c>
      <c r="CM17" s="33">
        <v>8.3000000000000007</v>
      </c>
      <c r="CN17" s="33">
        <v>5.7</v>
      </c>
      <c r="CO17" s="33">
        <v>3.7</v>
      </c>
      <c r="CP17" s="33">
        <v>1.7</v>
      </c>
      <c r="CQ17" s="33">
        <v>11.6</v>
      </c>
      <c r="CR17" s="33">
        <v>13.6</v>
      </c>
      <c r="CS17" s="33">
        <v>14.6</v>
      </c>
      <c r="CT17" s="33">
        <v>15.3</v>
      </c>
      <c r="CU17" s="33">
        <v>11.9</v>
      </c>
      <c r="CV17" s="33">
        <v>7.9</v>
      </c>
      <c r="CW17" s="33">
        <v>7.7</v>
      </c>
      <c r="CX17" s="33">
        <v>6.1</v>
      </c>
      <c r="CY17" s="33">
        <v>-15.5</v>
      </c>
      <c r="CZ17" s="33">
        <v>-11.3</v>
      </c>
      <c r="DA17" s="33">
        <v>-10.8</v>
      </c>
      <c r="DB17" s="33">
        <v>-9.1</v>
      </c>
      <c r="DC17" s="33">
        <v>9.5</v>
      </c>
      <c r="DD17" s="33">
        <v>4.8</v>
      </c>
      <c r="DE17" s="33">
        <v>3.7</v>
      </c>
      <c r="DF17" s="33">
        <v>3.8</v>
      </c>
      <c r="DG17" s="34">
        <v>6</v>
      </c>
      <c r="DH17" s="34">
        <v>6.2</v>
      </c>
      <c r="DI17" s="34">
        <v>4.9000000000000004</v>
      </c>
      <c r="DJ17" s="34">
        <v>4.5999999999999996</v>
      </c>
      <c r="DK17" s="34">
        <v>-5.5</v>
      </c>
      <c r="DL17" s="34">
        <v>-5</v>
      </c>
      <c r="DM17" s="34">
        <v>0.2</v>
      </c>
      <c r="DN17" s="34">
        <v>0.1</v>
      </c>
      <c r="DO17" s="34">
        <v>5.3</v>
      </c>
      <c r="DP17" s="34">
        <v>7.4</v>
      </c>
      <c r="DQ17" s="34">
        <v>5.0999999999999996</v>
      </c>
      <c r="DR17" s="34">
        <v>11.5</v>
      </c>
      <c r="DS17" s="66">
        <v>5.2</v>
      </c>
      <c r="DT17" s="66">
        <v>4.4000000000000004</v>
      </c>
      <c r="DU17" s="66">
        <v>1.9</v>
      </c>
      <c r="DV17" s="66">
        <v>0.6</v>
      </c>
      <c r="DW17" s="66">
        <v>-8.5</v>
      </c>
      <c r="DX17" s="66">
        <v>-13.1</v>
      </c>
      <c r="DY17" s="66">
        <v>-7.1</v>
      </c>
      <c r="DZ17" s="34">
        <v>-6.5</v>
      </c>
      <c r="EA17" s="66">
        <v>7.6</v>
      </c>
      <c r="EB17" s="66">
        <v>14.1</v>
      </c>
      <c r="EC17" s="66">
        <v>8.6</v>
      </c>
      <c r="ED17" s="66">
        <v>4.3</v>
      </c>
    </row>
    <row r="18" spans="1:134" s="35" customFormat="1">
      <c r="A18" s="39" t="s">
        <v>222</v>
      </c>
      <c r="B18" s="32">
        <v>436</v>
      </c>
      <c r="C18" s="32">
        <v>104.7</v>
      </c>
      <c r="D18" s="32">
        <v>216.7</v>
      </c>
      <c r="E18" s="32">
        <v>343.1</v>
      </c>
      <c r="F18" s="32">
        <v>465.9</v>
      </c>
      <c r="G18" s="32">
        <v>114.7</v>
      </c>
      <c r="H18" s="32">
        <v>239.9</v>
      </c>
      <c r="I18" s="32">
        <v>366.2</v>
      </c>
      <c r="J18" s="32">
        <v>491.6</v>
      </c>
      <c r="K18" s="33">
        <v>121</v>
      </c>
      <c r="L18" s="33">
        <v>249.9</v>
      </c>
      <c r="M18" s="33">
        <v>402.3</v>
      </c>
      <c r="N18" s="33">
        <v>549.4</v>
      </c>
      <c r="O18" s="33">
        <v>145.6</v>
      </c>
      <c r="P18" s="33">
        <v>281.60000000000002</v>
      </c>
      <c r="Q18" s="33">
        <v>429</v>
      </c>
      <c r="R18" s="33">
        <v>561.20000000000005</v>
      </c>
      <c r="S18" s="33">
        <v>130.1</v>
      </c>
      <c r="T18" s="33">
        <v>314.39999999999998</v>
      </c>
      <c r="U18" s="33">
        <v>489.9</v>
      </c>
      <c r="V18" s="33">
        <v>684.3</v>
      </c>
      <c r="W18" s="33">
        <v>111.3</v>
      </c>
      <c r="X18" s="33">
        <v>234.9</v>
      </c>
      <c r="Y18" s="33">
        <v>389.2</v>
      </c>
      <c r="Z18" s="33">
        <v>565.70000000000005</v>
      </c>
      <c r="AA18" s="33">
        <v>141.19999999999999</v>
      </c>
      <c r="AB18" s="33">
        <v>301.3</v>
      </c>
      <c r="AC18" s="33">
        <v>455</v>
      </c>
      <c r="AD18" s="33">
        <v>587.4</v>
      </c>
      <c r="AE18" s="33">
        <v>240.6</v>
      </c>
      <c r="AF18" s="33">
        <v>449.6</v>
      </c>
      <c r="AG18" s="33">
        <v>622</v>
      </c>
      <c r="AH18" s="33">
        <v>786.2</v>
      </c>
      <c r="AI18" s="33">
        <v>242.6</v>
      </c>
      <c r="AJ18" s="33">
        <v>496</v>
      </c>
      <c r="AK18" s="33">
        <v>752.7</v>
      </c>
      <c r="AL18" s="33">
        <v>1052.5999999999999</v>
      </c>
      <c r="AM18" s="33">
        <v>256.10000000000002</v>
      </c>
      <c r="AN18" s="33">
        <v>550.6</v>
      </c>
      <c r="AO18" s="33">
        <v>684.7</v>
      </c>
      <c r="AP18" s="33">
        <v>1049.5</v>
      </c>
      <c r="AQ18" s="33">
        <v>281.3</v>
      </c>
      <c r="AR18" s="33">
        <v>562.79999999999995</v>
      </c>
      <c r="AS18" s="33">
        <v>797.7</v>
      </c>
      <c r="AT18" s="33">
        <v>1087.9000000000001</v>
      </c>
      <c r="AU18" s="33">
        <v>183.6</v>
      </c>
      <c r="AV18" s="33">
        <v>371.6</v>
      </c>
      <c r="AW18" s="33">
        <v>580.29999999999995</v>
      </c>
      <c r="AX18" s="33">
        <v>831.4</v>
      </c>
      <c r="AY18" s="33">
        <v>155.9</v>
      </c>
      <c r="AZ18" s="33">
        <v>330.7</v>
      </c>
      <c r="BA18" s="33">
        <v>550.79999999999995</v>
      </c>
      <c r="BB18" s="33">
        <v>798.9</v>
      </c>
      <c r="BC18" s="33">
        <v>185.6</v>
      </c>
      <c r="BD18" s="33">
        <v>373.7</v>
      </c>
      <c r="BE18" s="33">
        <v>554.6</v>
      </c>
      <c r="BF18" s="33">
        <v>760</v>
      </c>
      <c r="BG18" s="33">
        <v>171.4</v>
      </c>
      <c r="BH18" s="33">
        <v>365.8</v>
      </c>
      <c r="BI18" s="33">
        <v>570.4</v>
      </c>
      <c r="BJ18" s="33">
        <v>773</v>
      </c>
      <c r="BK18" s="33">
        <v>118.3</v>
      </c>
      <c r="BL18" s="33">
        <v>296.39999999999998</v>
      </c>
      <c r="BM18" s="34">
        <v>504.4</v>
      </c>
      <c r="BN18" s="33">
        <v>645.20000000000005</v>
      </c>
      <c r="BO18" s="33">
        <v>171.9</v>
      </c>
      <c r="BP18" s="33">
        <v>334.7</v>
      </c>
      <c r="BQ18" s="33">
        <v>517</v>
      </c>
      <c r="BR18" s="33">
        <v>703.7</v>
      </c>
      <c r="BS18" s="33">
        <v>9.5</v>
      </c>
      <c r="BT18" s="33">
        <v>10.7</v>
      </c>
      <c r="BU18" s="33">
        <v>6.7</v>
      </c>
      <c r="BV18" s="33">
        <v>5.5</v>
      </c>
      <c r="BW18" s="33">
        <v>5.5</v>
      </c>
      <c r="BX18" s="33">
        <v>4.2</v>
      </c>
      <c r="BY18" s="33">
        <v>9.9</v>
      </c>
      <c r="BZ18" s="33">
        <v>11.8</v>
      </c>
      <c r="CA18" s="33">
        <v>20.3</v>
      </c>
      <c r="CB18" s="33">
        <v>12.7</v>
      </c>
      <c r="CC18" s="33">
        <v>6.6</v>
      </c>
      <c r="CD18" s="33">
        <v>2.1</v>
      </c>
      <c r="CE18" s="33">
        <v>-10.6</v>
      </c>
      <c r="CF18" s="33">
        <v>11.7</v>
      </c>
      <c r="CG18" s="33">
        <v>14.2</v>
      </c>
      <c r="CH18" s="33">
        <v>21.9</v>
      </c>
      <c r="CI18" s="33">
        <v>-14.5</v>
      </c>
      <c r="CJ18" s="33">
        <v>-25.3</v>
      </c>
      <c r="CK18" s="33">
        <v>-20.6</v>
      </c>
      <c r="CL18" s="33">
        <v>-17.3</v>
      </c>
      <c r="CM18" s="33">
        <v>26.8</v>
      </c>
      <c r="CN18" s="33">
        <v>28.3</v>
      </c>
      <c r="CO18" s="33">
        <v>16.899999999999999</v>
      </c>
      <c r="CP18" s="33">
        <v>3.8</v>
      </c>
      <c r="CQ18" s="33">
        <v>70.5</v>
      </c>
      <c r="CR18" s="33">
        <v>49.2</v>
      </c>
      <c r="CS18" s="33">
        <v>36.700000000000003</v>
      </c>
      <c r="CT18" s="33">
        <v>33.799999999999997</v>
      </c>
      <c r="CU18" s="33">
        <v>0.8</v>
      </c>
      <c r="CV18" s="33">
        <v>10.3</v>
      </c>
      <c r="CW18" s="33">
        <v>21</v>
      </c>
      <c r="CX18" s="33">
        <v>33.9</v>
      </c>
      <c r="CY18" s="33">
        <v>5.6</v>
      </c>
      <c r="CZ18" s="33">
        <v>11</v>
      </c>
      <c r="DA18" s="33">
        <v>-9</v>
      </c>
      <c r="DB18" s="33">
        <v>-0.3</v>
      </c>
      <c r="DC18" s="33">
        <v>9.9</v>
      </c>
      <c r="DD18" s="33">
        <v>2.2000000000000002</v>
      </c>
      <c r="DE18" s="33">
        <v>16.5</v>
      </c>
      <c r="DF18" s="33">
        <v>3.7</v>
      </c>
      <c r="DG18" s="34">
        <v>-34.700000000000003</v>
      </c>
      <c r="DH18" s="34">
        <v>-34</v>
      </c>
      <c r="DI18" s="34">
        <v>-27.3</v>
      </c>
      <c r="DJ18" s="34">
        <v>-23.6</v>
      </c>
      <c r="DK18" s="34">
        <v>-15.1</v>
      </c>
      <c r="DL18" s="34">
        <v>-11</v>
      </c>
      <c r="DM18" s="34">
        <v>-5.0999999999999996</v>
      </c>
      <c r="DN18" s="34">
        <v>-3.9</v>
      </c>
      <c r="DO18" s="34">
        <v>19.100000000000001</v>
      </c>
      <c r="DP18" s="34">
        <v>13</v>
      </c>
      <c r="DQ18" s="34">
        <v>0.7</v>
      </c>
      <c r="DR18" s="34">
        <v>-4.9000000000000004</v>
      </c>
      <c r="DS18" s="66">
        <v>-7.6</v>
      </c>
      <c r="DT18" s="66">
        <v>-2.1</v>
      </c>
      <c r="DU18" s="66">
        <v>2.8</v>
      </c>
      <c r="DV18" s="66">
        <v>1.7</v>
      </c>
      <c r="DW18" s="66">
        <v>-31</v>
      </c>
      <c r="DX18" s="66">
        <v>-19</v>
      </c>
      <c r="DY18" s="66">
        <v>-11.6</v>
      </c>
      <c r="DZ18" s="34">
        <v>-16.5</v>
      </c>
      <c r="EA18" s="66">
        <v>45.4</v>
      </c>
      <c r="EB18" s="66">
        <v>12.9</v>
      </c>
      <c r="EC18" s="66">
        <v>2.5</v>
      </c>
      <c r="ED18" s="66">
        <v>9.1</v>
      </c>
    </row>
    <row r="19" spans="1:134" s="35" customFormat="1">
      <c r="A19" s="39" t="s">
        <v>223</v>
      </c>
      <c r="B19" s="32">
        <v>20846.599999999999</v>
      </c>
      <c r="C19" s="34">
        <v>5557.8</v>
      </c>
      <c r="D19" s="34">
        <v>10931.5</v>
      </c>
      <c r="E19" s="34">
        <v>16411</v>
      </c>
      <c r="F19" s="34">
        <v>23349</v>
      </c>
      <c r="G19" s="34">
        <v>5898.4</v>
      </c>
      <c r="H19" s="34">
        <v>11789</v>
      </c>
      <c r="I19" s="34">
        <v>17546.2</v>
      </c>
      <c r="J19" s="34">
        <v>24619.4</v>
      </c>
      <c r="K19" s="34">
        <v>5995</v>
      </c>
      <c r="L19" s="34">
        <v>12184.5</v>
      </c>
      <c r="M19" s="34">
        <v>18203.400000000001</v>
      </c>
      <c r="N19" s="34">
        <v>25487.599999999999</v>
      </c>
      <c r="O19" s="34">
        <v>6380.6</v>
      </c>
      <c r="P19" s="34">
        <v>12938.2</v>
      </c>
      <c r="Q19" s="34">
        <v>18911.400000000001</v>
      </c>
      <c r="R19" s="34">
        <v>26823.5</v>
      </c>
      <c r="S19" s="34">
        <v>7044.4</v>
      </c>
      <c r="T19" s="34">
        <v>13992.4</v>
      </c>
      <c r="U19" s="34">
        <v>20349</v>
      </c>
      <c r="V19" s="34">
        <v>29022</v>
      </c>
      <c r="W19" s="34">
        <v>7824.4</v>
      </c>
      <c r="X19" s="34">
        <v>15541.4</v>
      </c>
      <c r="Y19" s="34">
        <v>22758.799999999999</v>
      </c>
      <c r="Z19" s="34">
        <v>32717.599999999999</v>
      </c>
      <c r="AA19" s="34">
        <v>8897.5</v>
      </c>
      <c r="AB19" s="34">
        <v>17446.3</v>
      </c>
      <c r="AC19" s="34">
        <v>25245.9</v>
      </c>
      <c r="AD19" s="34">
        <v>34891.800000000003</v>
      </c>
      <c r="AE19" s="34">
        <v>8994.6</v>
      </c>
      <c r="AF19" s="34">
        <v>17863.099999999999</v>
      </c>
      <c r="AG19" s="34">
        <v>26715.5</v>
      </c>
      <c r="AH19" s="34">
        <v>38081.5</v>
      </c>
      <c r="AI19" s="34">
        <v>9881.1</v>
      </c>
      <c r="AJ19" s="34">
        <v>19001.3</v>
      </c>
      <c r="AK19" s="34">
        <v>27593.4</v>
      </c>
      <c r="AL19" s="34">
        <v>38078.9</v>
      </c>
      <c r="AM19" s="34">
        <v>9173.6</v>
      </c>
      <c r="AN19" s="34">
        <v>17772.5</v>
      </c>
      <c r="AO19" s="34">
        <v>27123.9</v>
      </c>
      <c r="AP19" s="34">
        <v>38163.599999999999</v>
      </c>
      <c r="AQ19" s="34">
        <v>9955.4</v>
      </c>
      <c r="AR19" s="34">
        <v>19735.8</v>
      </c>
      <c r="AS19" s="34">
        <v>30161.7</v>
      </c>
      <c r="AT19" s="34">
        <v>40959.699999999997</v>
      </c>
      <c r="AU19" s="34">
        <v>10723.8</v>
      </c>
      <c r="AV19" s="34">
        <v>20923.3</v>
      </c>
      <c r="AW19" s="34">
        <v>31105.8</v>
      </c>
      <c r="AX19" s="34">
        <v>41297.1</v>
      </c>
      <c r="AY19" s="34">
        <v>10841.8</v>
      </c>
      <c r="AZ19" s="34">
        <v>21384.5</v>
      </c>
      <c r="BA19" s="34">
        <v>31976.7</v>
      </c>
      <c r="BB19" s="34">
        <v>41892.6</v>
      </c>
      <c r="BC19" s="34">
        <v>11267.3</v>
      </c>
      <c r="BD19" s="34">
        <v>23177.3</v>
      </c>
      <c r="BE19" s="34">
        <v>34933.300000000003</v>
      </c>
      <c r="BF19" s="34">
        <v>45145.7</v>
      </c>
      <c r="BG19" s="34">
        <v>12720.8</v>
      </c>
      <c r="BH19" s="34">
        <v>25541.4</v>
      </c>
      <c r="BI19" s="34">
        <v>38741</v>
      </c>
      <c r="BJ19" s="34">
        <v>48217.2</v>
      </c>
      <c r="BK19" s="34">
        <v>13369.5</v>
      </c>
      <c r="BL19" s="34">
        <v>26253.9</v>
      </c>
      <c r="BM19" s="34">
        <v>40096.5</v>
      </c>
      <c r="BN19" s="34">
        <v>51705.1</v>
      </c>
      <c r="BO19" s="34">
        <v>13949.6</v>
      </c>
      <c r="BP19" s="34">
        <v>28928.6</v>
      </c>
      <c r="BQ19" s="34">
        <v>41246.1</v>
      </c>
      <c r="BR19" s="34">
        <v>53294.7</v>
      </c>
      <c r="BS19" s="34">
        <v>6.1</v>
      </c>
      <c r="BT19" s="34">
        <v>7.8</v>
      </c>
      <c r="BU19" s="34">
        <v>6.9</v>
      </c>
      <c r="BV19" s="34">
        <v>5.4</v>
      </c>
      <c r="BW19" s="34">
        <v>1.6</v>
      </c>
      <c r="BX19" s="34">
        <v>3.4</v>
      </c>
      <c r="BY19" s="34">
        <v>3.7</v>
      </c>
      <c r="BZ19" s="34">
        <v>3.5</v>
      </c>
      <c r="CA19" s="34">
        <v>6.4</v>
      </c>
      <c r="CB19" s="34">
        <v>6.2</v>
      </c>
      <c r="CC19" s="34">
        <v>3.9</v>
      </c>
      <c r="CD19" s="34">
        <v>5.2</v>
      </c>
      <c r="CE19" s="34">
        <v>10.4</v>
      </c>
      <c r="CF19" s="34">
        <v>8.1</v>
      </c>
      <c r="CG19" s="34">
        <v>7.6</v>
      </c>
      <c r="CH19" s="34">
        <v>8.1999999999999993</v>
      </c>
      <c r="CI19" s="34">
        <v>11.1</v>
      </c>
      <c r="CJ19" s="34">
        <v>11.1</v>
      </c>
      <c r="CK19" s="34">
        <v>11.8</v>
      </c>
      <c r="CL19" s="34">
        <v>12.7</v>
      </c>
      <c r="CM19" s="34">
        <v>13.7</v>
      </c>
      <c r="CN19" s="34">
        <v>12.3</v>
      </c>
      <c r="CO19" s="34">
        <v>10.9</v>
      </c>
      <c r="CP19" s="34">
        <v>6.6</v>
      </c>
      <c r="CQ19" s="34">
        <v>1.1000000000000001</v>
      </c>
      <c r="CR19" s="34">
        <v>2.4</v>
      </c>
      <c r="CS19" s="34">
        <v>5.8</v>
      </c>
      <c r="CT19" s="34">
        <v>9.1</v>
      </c>
      <c r="CU19" s="34">
        <v>9.9</v>
      </c>
      <c r="CV19" s="34">
        <v>6.4</v>
      </c>
      <c r="CW19" s="34">
        <v>3.3</v>
      </c>
      <c r="CX19" s="34">
        <v>0</v>
      </c>
      <c r="CY19" s="34">
        <v>-7.2</v>
      </c>
      <c r="CZ19" s="34">
        <v>-6.5</v>
      </c>
      <c r="DA19" s="34">
        <v>-1.7</v>
      </c>
      <c r="DB19" s="34">
        <v>0.2</v>
      </c>
      <c r="DC19" s="34">
        <v>8.5</v>
      </c>
      <c r="DD19" s="34">
        <v>11</v>
      </c>
      <c r="DE19" s="34">
        <v>11.2</v>
      </c>
      <c r="DF19" s="34">
        <v>7.3</v>
      </c>
      <c r="DG19" s="34">
        <v>7.7</v>
      </c>
      <c r="DH19" s="34">
        <v>6</v>
      </c>
      <c r="DI19" s="34">
        <v>3.1</v>
      </c>
      <c r="DJ19" s="34">
        <v>0.8</v>
      </c>
      <c r="DK19" s="34">
        <v>1.1000000000000001</v>
      </c>
      <c r="DL19" s="34">
        <v>2.2000000000000002</v>
      </c>
      <c r="DM19" s="34">
        <v>2.8</v>
      </c>
      <c r="DN19" s="34">
        <v>1.4</v>
      </c>
      <c r="DO19" s="34">
        <v>3.9</v>
      </c>
      <c r="DP19" s="34">
        <v>8.4</v>
      </c>
      <c r="DQ19" s="34">
        <v>9.1999999999999993</v>
      </c>
      <c r="DR19" s="34">
        <v>7.8</v>
      </c>
      <c r="DS19" s="66">
        <v>12.9</v>
      </c>
      <c r="DT19" s="66">
        <v>10.199999999999999</v>
      </c>
      <c r="DU19" s="66">
        <v>10.9</v>
      </c>
      <c r="DV19" s="66">
        <v>6.8</v>
      </c>
      <c r="DW19" s="66">
        <v>5.0999999999999996</v>
      </c>
      <c r="DX19" s="66">
        <v>2.8</v>
      </c>
      <c r="DY19" s="66">
        <v>3.5</v>
      </c>
      <c r="DZ19" s="34">
        <v>7.2</v>
      </c>
      <c r="EA19" s="66">
        <v>4.3</v>
      </c>
      <c r="EB19" s="66">
        <v>10.199999999999999</v>
      </c>
      <c r="EC19" s="66">
        <v>2.9</v>
      </c>
      <c r="ED19" s="66">
        <v>3.1</v>
      </c>
    </row>
    <row r="20" spans="1:134" s="35" customFormat="1">
      <c r="A20" s="31" t="s">
        <v>224</v>
      </c>
      <c r="B20" s="34">
        <v>5572.5</v>
      </c>
      <c r="C20" s="34">
        <v>1363.5</v>
      </c>
      <c r="D20" s="34">
        <v>2914.7</v>
      </c>
      <c r="E20" s="34">
        <v>4557.3999999999996</v>
      </c>
      <c r="F20" s="34">
        <v>6163.4</v>
      </c>
      <c r="G20" s="34">
        <v>1288.5</v>
      </c>
      <c r="H20" s="34">
        <v>2901.8</v>
      </c>
      <c r="I20" s="34">
        <v>4606.3999999999996</v>
      </c>
      <c r="J20" s="34">
        <v>6293.9</v>
      </c>
      <c r="K20" s="34">
        <v>1495.5</v>
      </c>
      <c r="L20" s="34">
        <v>3182</v>
      </c>
      <c r="M20" s="34">
        <v>4971.3999999999996</v>
      </c>
      <c r="N20" s="34">
        <v>6665.6</v>
      </c>
      <c r="O20" s="34">
        <v>1747.6</v>
      </c>
      <c r="P20" s="34">
        <v>3528.7</v>
      </c>
      <c r="Q20" s="34">
        <v>5545.1</v>
      </c>
      <c r="R20" s="34">
        <v>7542.1</v>
      </c>
      <c r="S20" s="34">
        <v>1792.1</v>
      </c>
      <c r="T20" s="34">
        <v>3670.2</v>
      </c>
      <c r="U20" s="34">
        <v>5790.7</v>
      </c>
      <c r="V20" s="34">
        <v>7879.1</v>
      </c>
      <c r="W20" s="34">
        <v>1801</v>
      </c>
      <c r="X20" s="34">
        <v>4091.4</v>
      </c>
      <c r="Y20" s="34">
        <v>6503.6</v>
      </c>
      <c r="Z20" s="34">
        <v>8839.4</v>
      </c>
      <c r="AA20" s="34">
        <v>2275.3000000000002</v>
      </c>
      <c r="AB20" s="34">
        <v>4875.5</v>
      </c>
      <c r="AC20" s="34">
        <v>7623.3</v>
      </c>
      <c r="AD20" s="34">
        <v>10221.700000000001</v>
      </c>
      <c r="AE20" s="34">
        <v>2546.8000000000002</v>
      </c>
      <c r="AF20" s="34">
        <v>5183.7</v>
      </c>
      <c r="AG20" s="34">
        <v>8098.6</v>
      </c>
      <c r="AH20" s="34">
        <v>10856.8</v>
      </c>
      <c r="AI20" s="34">
        <v>2726</v>
      </c>
      <c r="AJ20" s="34">
        <v>5617.4</v>
      </c>
      <c r="AK20" s="34">
        <v>8835.1</v>
      </c>
      <c r="AL20" s="34">
        <v>11945.3</v>
      </c>
      <c r="AM20" s="34">
        <v>2682.9</v>
      </c>
      <c r="AN20" s="34">
        <v>5498.4</v>
      </c>
      <c r="AO20" s="34">
        <v>8366.9</v>
      </c>
      <c r="AP20" s="34">
        <v>11119.2</v>
      </c>
      <c r="AQ20" s="34">
        <v>2744.4</v>
      </c>
      <c r="AR20" s="34">
        <v>5501.9</v>
      </c>
      <c r="AS20" s="34">
        <v>8503.7999999999993</v>
      </c>
      <c r="AT20" s="34">
        <v>11237.2</v>
      </c>
      <c r="AU20" s="34">
        <v>2807.3</v>
      </c>
      <c r="AV20" s="34">
        <v>5606.7</v>
      </c>
      <c r="AW20" s="34">
        <v>8568.4</v>
      </c>
      <c r="AX20" s="34">
        <v>11476.8</v>
      </c>
      <c r="AY20" s="34">
        <v>2728.6</v>
      </c>
      <c r="AZ20" s="34">
        <v>5825.3</v>
      </c>
      <c r="BA20" s="34">
        <v>9094.5</v>
      </c>
      <c r="BB20" s="34">
        <v>12357.6</v>
      </c>
      <c r="BC20" s="34">
        <v>2940.8</v>
      </c>
      <c r="BD20" s="34">
        <v>6193.1</v>
      </c>
      <c r="BE20" s="34">
        <v>9412.9</v>
      </c>
      <c r="BF20" s="34">
        <v>12474.1</v>
      </c>
      <c r="BG20" s="34">
        <v>2790.9</v>
      </c>
      <c r="BH20" s="34">
        <v>5714.1</v>
      </c>
      <c r="BI20" s="34">
        <v>8763.2999999999993</v>
      </c>
      <c r="BJ20" s="34">
        <v>11482</v>
      </c>
      <c r="BK20" s="34">
        <v>2385.1999999999998</v>
      </c>
      <c r="BL20" s="34">
        <v>5000.8999999999996</v>
      </c>
      <c r="BM20" s="34">
        <v>7781</v>
      </c>
      <c r="BN20" s="34">
        <v>10338.299999999999</v>
      </c>
      <c r="BO20" s="34">
        <v>2303.5</v>
      </c>
      <c r="BP20" s="34">
        <v>4906</v>
      </c>
      <c r="BQ20" s="34">
        <v>7684.9</v>
      </c>
      <c r="BR20" s="34">
        <v>10223.700000000001</v>
      </c>
      <c r="BS20" s="34">
        <v>-5.5</v>
      </c>
      <c r="BT20" s="34">
        <v>-0.4</v>
      </c>
      <c r="BU20" s="34">
        <v>1.1000000000000001</v>
      </c>
      <c r="BV20" s="34">
        <v>2.1</v>
      </c>
      <c r="BW20" s="34">
        <v>16.100000000000001</v>
      </c>
      <c r="BX20" s="34">
        <v>9.6999999999999993</v>
      </c>
      <c r="BY20" s="34">
        <v>7.9</v>
      </c>
      <c r="BZ20" s="34">
        <v>5.9</v>
      </c>
      <c r="CA20" s="34">
        <v>16.899999999999999</v>
      </c>
      <c r="CB20" s="34">
        <v>10.9</v>
      </c>
      <c r="CC20" s="34">
        <v>11.5</v>
      </c>
      <c r="CD20" s="34">
        <v>13.2</v>
      </c>
      <c r="CE20" s="34">
        <v>2.5</v>
      </c>
      <c r="CF20" s="34">
        <v>4</v>
      </c>
      <c r="CG20" s="34">
        <v>4.4000000000000004</v>
      </c>
      <c r="CH20" s="34">
        <v>4.5</v>
      </c>
      <c r="CI20" s="34">
        <v>0.5</v>
      </c>
      <c r="CJ20" s="34">
        <v>11.5</v>
      </c>
      <c r="CK20" s="34">
        <v>12.3</v>
      </c>
      <c r="CL20" s="34">
        <v>12.2</v>
      </c>
      <c r="CM20" s="34">
        <v>26.3</v>
      </c>
      <c r="CN20" s="34">
        <v>19.2</v>
      </c>
      <c r="CO20" s="34">
        <v>17.2</v>
      </c>
      <c r="CP20" s="34">
        <v>15.6</v>
      </c>
      <c r="CQ20" s="34">
        <v>11.9</v>
      </c>
      <c r="CR20" s="34">
        <v>6.3</v>
      </c>
      <c r="CS20" s="34">
        <v>6.2</v>
      </c>
      <c r="CT20" s="34">
        <v>6.2</v>
      </c>
      <c r="CU20" s="34">
        <v>7</v>
      </c>
      <c r="CV20" s="34">
        <v>8.4</v>
      </c>
      <c r="CW20" s="34">
        <v>9.1</v>
      </c>
      <c r="CX20" s="34">
        <v>10</v>
      </c>
      <c r="CY20" s="34">
        <v>-1.6</v>
      </c>
      <c r="CZ20" s="34">
        <v>-2.1</v>
      </c>
      <c r="DA20" s="34">
        <v>-5.3</v>
      </c>
      <c r="DB20" s="34">
        <v>-6.9</v>
      </c>
      <c r="DC20" s="34">
        <v>2.2999999999999998</v>
      </c>
      <c r="DD20" s="34">
        <v>0.1</v>
      </c>
      <c r="DE20" s="34">
        <v>1.6</v>
      </c>
      <c r="DF20" s="34">
        <v>1.1000000000000001</v>
      </c>
      <c r="DG20" s="34">
        <v>2.2999999999999998</v>
      </c>
      <c r="DH20" s="34">
        <v>1.9</v>
      </c>
      <c r="DI20" s="34">
        <v>0.8</v>
      </c>
      <c r="DJ20" s="34">
        <v>2.1</v>
      </c>
      <c r="DK20" s="34">
        <v>-2.8</v>
      </c>
      <c r="DL20" s="34">
        <v>3.9</v>
      </c>
      <c r="DM20" s="34">
        <v>6.1</v>
      </c>
      <c r="DN20" s="34">
        <v>7.7</v>
      </c>
      <c r="DO20" s="34">
        <v>7.8</v>
      </c>
      <c r="DP20" s="34">
        <v>6.3</v>
      </c>
      <c r="DQ20" s="34">
        <v>3.5</v>
      </c>
      <c r="DR20" s="34">
        <v>0.9</v>
      </c>
      <c r="DS20" s="66">
        <v>-5.0999999999999996</v>
      </c>
      <c r="DT20" s="66">
        <v>-7.7</v>
      </c>
      <c r="DU20" s="66">
        <v>-6.9</v>
      </c>
      <c r="DV20" s="66">
        <v>-8</v>
      </c>
      <c r="DW20" s="66">
        <v>-14.5</v>
      </c>
      <c r="DX20" s="66">
        <v>-12.5</v>
      </c>
      <c r="DY20" s="66">
        <v>-11.2</v>
      </c>
      <c r="DZ20" s="34">
        <v>-10</v>
      </c>
      <c r="EA20" s="66">
        <v>-3.4</v>
      </c>
      <c r="EB20" s="66">
        <v>-1.9</v>
      </c>
      <c r="EC20" s="66">
        <v>-1.2</v>
      </c>
      <c r="ED20" s="66">
        <v>-1.1000000000000001</v>
      </c>
    </row>
    <row r="21" spans="1:134" s="71" customFormat="1">
      <c r="A21" s="68" t="s">
        <v>225</v>
      </c>
      <c r="B21" s="69">
        <v>3452.2</v>
      </c>
      <c r="C21" s="69">
        <v>846.7</v>
      </c>
      <c r="D21" s="69">
        <v>1810.1</v>
      </c>
      <c r="E21" s="69">
        <v>2830</v>
      </c>
      <c r="F21" s="69">
        <v>3827.1</v>
      </c>
      <c r="G21" s="69">
        <v>811.5</v>
      </c>
      <c r="H21" s="69">
        <v>1831.3</v>
      </c>
      <c r="I21" s="69">
        <v>2910.1</v>
      </c>
      <c r="J21" s="69">
        <v>3977.9</v>
      </c>
      <c r="K21" s="70">
        <v>987.6</v>
      </c>
      <c r="L21" s="70">
        <v>2104.9</v>
      </c>
      <c r="M21" s="70">
        <v>3294.8</v>
      </c>
      <c r="N21" s="70">
        <v>4429.5</v>
      </c>
      <c r="O21" s="70">
        <v>1193.5999999999999</v>
      </c>
      <c r="P21" s="70">
        <v>2415</v>
      </c>
      <c r="Q21" s="70">
        <v>3801.5</v>
      </c>
      <c r="R21" s="70">
        <v>5186.8999999999996</v>
      </c>
      <c r="S21" s="70">
        <v>1187.5</v>
      </c>
      <c r="T21" s="70">
        <v>2437.8000000000002</v>
      </c>
      <c r="U21" s="70">
        <v>3852.3</v>
      </c>
      <c r="V21" s="70">
        <v>5235</v>
      </c>
      <c r="W21" s="70">
        <v>1209</v>
      </c>
      <c r="X21" s="70">
        <v>2834.4</v>
      </c>
      <c r="Y21" s="70">
        <v>4525.1000000000004</v>
      </c>
      <c r="Z21" s="70">
        <v>6054.8</v>
      </c>
      <c r="AA21" s="70">
        <v>1486.9</v>
      </c>
      <c r="AB21" s="70">
        <v>3277.2</v>
      </c>
      <c r="AC21" s="70">
        <v>5112.1000000000004</v>
      </c>
      <c r="AD21" s="70">
        <v>6789.8</v>
      </c>
      <c r="AE21" s="70">
        <v>1732.9</v>
      </c>
      <c r="AF21" s="70">
        <v>3531.7</v>
      </c>
      <c r="AG21" s="70">
        <v>5366.6</v>
      </c>
      <c r="AH21" s="70">
        <v>7009.6</v>
      </c>
      <c r="AI21" s="70">
        <v>1675.8</v>
      </c>
      <c r="AJ21" s="70">
        <v>3566.7</v>
      </c>
      <c r="AK21" s="70">
        <v>5607.4</v>
      </c>
      <c r="AL21" s="70">
        <v>7382.9</v>
      </c>
      <c r="AM21" s="70">
        <v>1658.1</v>
      </c>
      <c r="AN21" s="70">
        <v>3478</v>
      </c>
      <c r="AO21" s="70">
        <v>5249</v>
      </c>
      <c r="AP21" s="70">
        <v>6994.4</v>
      </c>
      <c r="AQ21" s="70">
        <v>1600</v>
      </c>
      <c r="AR21" s="70">
        <v>3411.2</v>
      </c>
      <c r="AS21" s="70">
        <v>5435.6</v>
      </c>
      <c r="AT21" s="70">
        <v>7211.6</v>
      </c>
      <c r="AU21" s="70">
        <v>1735.3</v>
      </c>
      <c r="AV21" s="70">
        <v>3646.4</v>
      </c>
      <c r="AW21" s="70">
        <v>5569.6</v>
      </c>
      <c r="AX21" s="70">
        <v>7464.4</v>
      </c>
      <c r="AY21" s="70">
        <v>1630</v>
      </c>
      <c r="AZ21" s="70">
        <v>3529.4</v>
      </c>
      <c r="BA21" s="70">
        <v>5556.2</v>
      </c>
      <c r="BB21" s="70">
        <v>7489.3</v>
      </c>
      <c r="BC21" s="70">
        <v>1718.3</v>
      </c>
      <c r="BD21" s="70">
        <v>3662</v>
      </c>
      <c r="BE21" s="70">
        <v>5460.8</v>
      </c>
      <c r="BF21" s="70">
        <v>7134.3</v>
      </c>
      <c r="BG21" s="70">
        <v>1481.2</v>
      </c>
      <c r="BH21" s="70">
        <v>3068.8</v>
      </c>
      <c r="BI21" s="70">
        <v>4707.2</v>
      </c>
      <c r="BJ21" s="70">
        <v>6072.2</v>
      </c>
      <c r="BK21" s="70">
        <v>1176</v>
      </c>
      <c r="BL21" s="70">
        <v>2540.9</v>
      </c>
      <c r="BM21" s="66">
        <v>3953.4</v>
      </c>
      <c r="BN21" s="70">
        <v>4624.2</v>
      </c>
      <c r="BO21" s="70">
        <v>1054</v>
      </c>
      <c r="BP21" s="70">
        <v>2422.5</v>
      </c>
      <c r="BQ21" s="70">
        <v>3809.8</v>
      </c>
      <c r="BR21" s="70">
        <v>4440.5</v>
      </c>
      <c r="BS21" s="70">
        <v>-4.2</v>
      </c>
      <c r="BT21" s="70">
        <v>1.2</v>
      </c>
      <c r="BU21" s="70">
        <v>2.8</v>
      </c>
      <c r="BV21" s="70">
        <v>3.9</v>
      </c>
      <c r="BW21" s="70">
        <v>21.7</v>
      </c>
      <c r="BX21" s="70">
        <v>14.9</v>
      </c>
      <c r="BY21" s="70">
        <v>13.2</v>
      </c>
      <c r="BZ21" s="70">
        <v>11.4</v>
      </c>
      <c r="CA21" s="70">
        <v>20.9</v>
      </c>
      <c r="CB21" s="70">
        <v>14.7</v>
      </c>
      <c r="CC21" s="70">
        <v>15.4</v>
      </c>
      <c r="CD21" s="70">
        <v>17.100000000000001</v>
      </c>
      <c r="CE21" s="70">
        <v>-0.5</v>
      </c>
      <c r="CF21" s="70">
        <v>0.9</v>
      </c>
      <c r="CG21" s="70">
        <v>1.3</v>
      </c>
      <c r="CH21" s="70">
        <v>0.9</v>
      </c>
      <c r="CI21" s="70">
        <v>1.8</v>
      </c>
      <c r="CJ21" s="70">
        <v>16.3</v>
      </c>
      <c r="CK21" s="70">
        <v>17.5</v>
      </c>
      <c r="CL21" s="70">
        <v>15.7</v>
      </c>
      <c r="CM21" s="70">
        <v>23</v>
      </c>
      <c r="CN21" s="70">
        <v>15.6</v>
      </c>
      <c r="CO21" s="70">
        <v>13</v>
      </c>
      <c r="CP21" s="70">
        <v>12.1</v>
      </c>
      <c r="CQ21" s="70">
        <v>16.5</v>
      </c>
      <c r="CR21" s="70">
        <v>7.8</v>
      </c>
      <c r="CS21" s="70">
        <v>5</v>
      </c>
      <c r="CT21" s="70">
        <v>3.2</v>
      </c>
      <c r="CU21" s="70">
        <v>-3.3</v>
      </c>
      <c r="CV21" s="70">
        <v>1</v>
      </c>
      <c r="CW21" s="70">
        <v>4.5</v>
      </c>
      <c r="CX21" s="70">
        <v>5.3</v>
      </c>
      <c r="CY21" s="70">
        <v>-1.1000000000000001</v>
      </c>
      <c r="CZ21" s="70">
        <v>-2.5</v>
      </c>
      <c r="DA21" s="70">
        <v>-6.4</v>
      </c>
      <c r="DB21" s="70">
        <v>-5.3</v>
      </c>
      <c r="DC21" s="70">
        <v>-3.5</v>
      </c>
      <c r="DD21" s="70">
        <v>-1.9</v>
      </c>
      <c r="DE21" s="70">
        <v>3.6</v>
      </c>
      <c r="DF21" s="70">
        <v>3.1</v>
      </c>
      <c r="DG21" s="66">
        <v>8.5</v>
      </c>
      <c r="DH21" s="66">
        <v>6.9</v>
      </c>
      <c r="DI21" s="66">
        <v>2.5</v>
      </c>
      <c r="DJ21" s="66">
        <v>3.5</v>
      </c>
      <c r="DK21" s="66">
        <v>-6.1</v>
      </c>
      <c r="DL21" s="66">
        <v>-3.2</v>
      </c>
      <c r="DM21" s="66">
        <v>-0.2</v>
      </c>
      <c r="DN21" s="66">
        <v>0.3</v>
      </c>
      <c r="DO21" s="66">
        <v>5.4</v>
      </c>
      <c r="DP21" s="66">
        <v>3.8</v>
      </c>
      <c r="DQ21" s="66">
        <v>-1.7</v>
      </c>
      <c r="DR21" s="66">
        <v>-4.7</v>
      </c>
      <c r="DS21" s="66">
        <v>-13.8</v>
      </c>
      <c r="DT21" s="66">
        <v>-16.2</v>
      </c>
      <c r="DU21" s="66">
        <v>-13.8</v>
      </c>
      <c r="DV21" s="66">
        <v>-14.9</v>
      </c>
      <c r="DW21" s="66">
        <v>-20.6</v>
      </c>
      <c r="DX21" s="66">
        <v>-17.2</v>
      </c>
      <c r="DY21" s="66">
        <v>-16</v>
      </c>
      <c r="DZ21" s="66">
        <v>-23.8</v>
      </c>
      <c r="EA21" s="66">
        <v>-10.4</v>
      </c>
      <c r="EB21" s="66">
        <v>-4.7</v>
      </c>
      <c r="EC21" s="66">
        <v>-3.6</v>
      </c>
      <c r="ED21" s="66">
        <v>-4</v>
      </c>
    </row>
    <row r="22" spans="1:134" s="35" customFormat="1">
      <c r="A22" s="39" t="s">
        <v>226</v>
      </c>
      <c r="B22" s="34">
        <v>2120.3000000000002</v>
      </c>
      <c r="C22" s="34">
        <v>516.70000000000005</v>
      </c>
      <c r="D22" s="34">
        <v>1104.7</v>
      </c>
      <c r="E22" s="34">
        <v>1727.3</v>
      </c>
      <c r="F22" s="34">
        <v>2336.3000000000002</v>
      </c>
      <c r="G22" s="34">
        <v>477.1</v>
      </c>
      <c r="H22" s="34">
        <v>1070.5</v>
      </c>
      <c r="I22" s="34">
        <v>1696.3</v>
      </c>
      <c r="J22" s="34">
        <v>2316.1</v>
      </c>
      <c r="K22" s="34">
        <v>507.8</v>
      </c>
      <c r="L22" s="34">
        <v>1077.0999999999999</v>
      </c>
      <c r="M22" s="34">
        <v>1676.6</v>
      </c>
      <c r="N22" s="34">
        <v>2236.1</v>
      </c>
      <c r="O22" s="34">
        <v>554</v>
      </c>
      <c r="P22" s="34">
        <v>1113.7</v>
      </c>
      <c r="Q22" s="34">
        <v>1743.6</v>
      </c>
      <c r="R22" s="34">
        <v>2355.1999999999998</v>
      </c>
      <c r="S22" s="34">
        <v>604.6</v>
      </c>
      <c r="T22" s="34">
        <v>1232.4000000000001</v>
      </c>
      <c r="U22" s="34">
        <v>1938.4</v>
      </c>
      <c r="V22" s="34">
        <v>2644.1</v>
      </c>
      <c r="W22" s="34">
        <v>592</v>
      </c>
      <c r="X22" s="34">
        <v>1256.9000000000001</v>
      </c>
      <c r="Y22" s="34">
        <v>1978.5</v>
      </c>
      <c r="Z22" s="34">
        <v>2784.5</v>
      </c>
      <c r="AA22" s="34">
        <v>788.4</v>
      </c>
      <c r="AB22" s="34">
        <v>1598.3</v>
      </c>
      <c r="AC22" s="34">
        <v>2511.1999999999998</v>
      </c>
      <c r="AD22" s="34">
        <v>3431.9</v>
      </c>
      <c r="AE22" s="34">
        <v>813.9</v>
      </c>
      <c r="AF22" s="34">
        <v>1652.1</v>
      </c>
      <c r="AG22" s="34">
        <v>2732</v>
      </c>
      <c r="AH22" s="34">
        <v>3847.3</v>
      </c>
      <c r="AI22" s="34">
        <v>1050.3</v>
      </c>
      <c r="AJ22" s="34">
        <v>2050.6999999999998</v>
      </c>
      <c r="AK22" s="34">
        <v>3227.7</v>
      </c>
      <c r="AL22" s="34">
        <v>4562.3999999999996</v>
      </c>
      <c r="AM22" s="34">
        <v>1024.8</v>
      </c>
      <c r="AN22" s="34">
        <v>2020.4</v>
      </c>
      <c r="AO22" s="34">
        <v>3117.9</v>
      </c>
      <c r="AP22" s="34">
        <v>4124.8</v>
      </c>
      <c r="AQ22" s="34">
        <v>1144.4000000000001</v>
      </c>
      <c r="AR22" s="34">
        <v>2090.6</v>
      </c>
      <c r="AS22" s="34">
        <v>3068.2</v>
      </c>
      <c r="AT22" s="34">
        <v>4025.6</v>
      </c>
      <c r="AU22" s="34">
        <v>1072</v>
      </c>
      <c r="AV22" s="34">
        <v>1960.2</v>
      </c>
      <c r="AW22" s="34">
        <v>2998.9</v>
      </c>
      <c r="AX22" s="34">
        <v>4012.4</v>
      </c>
      <c r="AY22" s="34">
        <v>1098.5999999999999</v>
      </c>
      <c r="AZ22" s="34">
        <v>2295.9</v>
      </c>
      <c r="BA22" s="34">
        <v>3538.3</v>
      </c>
      <c r="BB22" s="34">
        <v>4868.3</v>
      </c>
      <c r="BC22" s="34">
        <v>1222.5</v>
      </c>
      <c r="BD22" s="34">
        <v>2531.1</v>
      </c>
      <c r="BE22" s="34">
        <v>3952.1</v>
      </c>
      <c r="BF22" s="34">
        <v>5339.8</v>
      </c>
      <c r="BG22" s="34">
        <v>1309.7</v>
      </c>
      <c r="BH22" s="34">
        <v>2645.3</v>
      </c>
      <c r="BI22" s="34">
        <v>4056.1</v>
      </c>
      <c r="BJ22" s="34">
        <v>5409.7</v>
      </c>
      <c r="BK22" s="34">
        <v>1209.0999999999999</v>
      </c>
      <c r="BL22" s="34">
        <v>2460</v>
      </c>
      <c r="BM22" s="34">
        <v>3827.6</v>
      </c>
      <c r="BN22" s="34">
        <v>5714.1</v>
      </c>
      <c r="BO22" s="34">
        <v>1249.5</v>
      </c>
      <c r="BP22" s="34">
        <v>2483.5</v>
      </c>
      <c r="BQ22" s="34">
        <v>3875.1</v>
      </c>
      <c r="BR22" s="34">
        <v>5783.2</v>
      </c>
      <c r="BS22" s="34">
        <v>-7.7</v>
      </c>
      <c r="BT22" s="34">
        <v>-3.1</v>
      </c>
      <c r="BU22" s="34">
        <v>-1.8</v>
      </c>
      <c r="BV22" s="34">
        <v>-0.9</v>
      </c>
      <c r="BW22" s="34">
        <v>6.4</v>
      </c>
      <c r="BX22" s="34">
        <v>0.6</v>
      </c>
      <c r="BY22" s="34">
        <v>-1.2</v>
      </c>
      <c r="BZ22" s="34">
        <v>-3.5</v>
      </c>
      <c r="CA22" s="34">
        <v>9.1</v>
      </c>
      <c r="CB22" s="34">
        <v>3.4</v>
      </c>
      <c r="CC22" s="34">
        <v>4</v>
      </c>
      <c r="CD22" s="34">
        <v>5.3</v>
      </c>
      <c r="CE22" s="34">
        <v>9.1</v>
      </c>
      <c r="CF22" s="34">
        <v>10.7</v>
      </c>
      <c r="CG22" s="34">
        <v>11.2</v>
      </c>
      <c r="CH22" s="34">
        <v>12.3</v>
      </c>
      <c r="CI22" s="34">
        <v>-2.1</v>
      </c>
      <c r="CJ22" s="34">
        <v>2</v>
      </c>
      <c r="CK22" s="34">
        <v>2.1</v>
      </c>
      <c r="CL22" s="34">
        <v>5.3</v>
      </c>
      <c r="CM22" s="34">
        <v>33.200000000000003</v>
      </c>
      <c r="CN22" s="34">
        <v>27.2</v>
      </c>
      <c r="CO22" s="34">
        <v>26.9</v>
      </c>
      <c r="CP22" s="34">
        <v>23.3</v>
      </c>
      <c r="CQ22" s="34">
        <v>3.2</v>
      </c>
      <c r="CR22" s="34">
        <v>3.4</v>
      </c>
      <c r="CS22" s="34">
        <v>8.8000000000000007</v>
      </c>
      <c r="CT22" s="34">
        <v>12.1</v>
      </c>
      <c r="CU22" s="34">
        <v>29</v>
      </c>
      <c r="CV22" s="34">
        <v>24.1</v>
      </c>
      <c r="CW22" s="34">
        <v>18.100000000000001</v>
      </c>
      <c r="CX22" s="34">
        <v>18.600000000000001</v>
      </c>
      <c r="CY22" s="34">
        <v>-2.4</v>
      </c>
      <c r="CZ22" s="34">
        <v>-1.5</v>
      </c>
      <c r="DA22" s="34">
        <v>-3.4</v>
      </c>
      <c r="DB22" s="34">
        <v>-9.6</v>
      </c>
      <c r="DC22" s="34">
        <v>11.7</v>
      </c>
      <c r="DD22" s="34">
        <v>3.5</v>
      </c>
      <c r="DE22" s="34">
        <v>-1.6</v>
      </c>
      <c r="DF22" s="34">
        <v>-2.4</v>
      </c>
      <c r="DG22" s="34">
        <v>-6.3</v>
      </c>
      <c r="DH22" s="34">
        <v>-6.2</v>
      </c>
      <c r="DI22" s="34">
        <v>-2.2999999999999998</v>
      </c>
      <c r="DJ22" s="34">
        <v>-0.3</v>
      </c>
      <c r="DK22" s="34">
        <v>2.5</v>
      </c>
      <c r="DL22" s="34">
        <v>17.100000000000001</v>
      </c>
      <c r="DM22" s="34">
        <v>18</v>
      </c>
      <c r="DN22" s="34">
        <v>21.3</v>
      </c>
      <c r="DO22" s="34">
        <v>11.3</v>
      </c>
      <c r="DP22" s="34">
        <v>10.199999999999999</v>
      </c>
      <c r="DQ22" s="34">
        <v>11.7</v>
      </c>
      <c r="DR22" s="34">
        <v>9.6999999999999993</v>
      </c>
      <c r="DS22" s="66">
        <v>7.1</v>
      </c>
      <c r="DT22" s="66">
        <v>4.5</v>
      </c>
      <c r="DU22" s="66">
        <v>2.6</v>
      </c>
      <c r="DV22" s="66">
        <v>1.3</v>
      </c>
      <c r="DW22" s="66">
        <v>-7.7</v>
      </c>
      <c r="DX22" s="66">
        <v>-7</v>
      </c>
      <c r="DY22" s="66">
        <v>-5.6</v>
      </c>
      <c r="DZ22" s="34">
        <v>5.6</v>
      </c>
      <c r="EA22" s="66">
        <v>3.3</v>
      </c>
      <c r="EB22" s="66">
        <v>1</v>
      </c>
      <c r="EC22" s="66">
        <v>1.2</v>
      </c>
      <c r="ED22" s="66">
        <v>1.2</v>
      </c>
    </row>
    <row r="23" spans="1:134" s="35" customFormat="1">
      <c r="A23" s="31" t="s">
        <v>188</v>
      </c>
      <c r="B23" s="34">
        <v>5837</v>
      </c>
      <c r="C23" s="34">
        <v>1715.9</v>
      </c>
      <c r="D23" s="34">
        <v>3315.8</v>
      </c>
      <c r="E23" s="34">
        <v>5061.3999999999996</v>
      </c>
      <c r="F23" s="34">
        <v>6762.6</v>
      </c>
      <c r="G23" s="34">
        <v>1657.5</v>
      </c>
      <c r="H23" s="34">
        <v>3527.8</v>
      </c>
      <c r="I23" s="34">
        <v>5765.2</v>
      </c>
      <c r="J23" s="34">
        <v>8067.9</v>
      </c>
      <c r="K23" s="34">
        <v>1974</v>
      </c>
      <c r="L23" s="34">
        <v>4002.3</v>
      </c>
      <c r="M23" s="34">
        <v>6129.8</v>
      </c>
      <c r="N23" s="34">
        <v>8789.9</v>
      </c>
      <c r="O23" s="34">
        <v>2055.3000000000002</v>
      </c>
      <c r="P23" s="34">
        <v>4154.8</v>
      </c>
      <c r="Q23" s="34">
        <v>6410.8</v>
      </c>
      <c r="R23" s="34">
        <v>9188.4</v>
      </c>
      <c r="S23" s="34">
        <v>2317.1</v>
      </c>
      <c r="T23" s="34">
        <v>4579.5</v>
      </c>
      <c r="U23" s="34">
        <v>7058.3</v>
      </c>
      <c r="V23" s="34">
        <v>10032.200000000001</v>
      </c>
      <c r="W23" s="34">
        <v>2348.3000000000002</v>
      </c>
      <c r="X23" s="34">
        <v>4984.1000000000004</v>
      </c>
      <c r="Y23" s="34">
        <v>7484.3</v>
      </c>
      <c r="Z23" s="34">
        <v>10384.6</v>
      </c>
      <c r="AA23" s="34">
        <v>2667.7</v>
      </c>
      <c r="AB23" s="34">
        <v>5539.8</v>
      </c>
      <c r="AC23" s="34">
        <v>8555</v>
      </c>
      <c r="AD23" s="34">
        <v>12121.1</v>
      </c>
      <c r="AE23" s="34">
        <v>3208.9</v>
      </c>
      <c r="AF23" s="34">
        <v>6600</v>
      </c>
      <c r="AG23" s="34">
        <v>10290.799999999999</v>
      </c>
      <c r="AH23" s="34">
        <v>13681.8</v>
      </c>
      <c r="AI23" s="34">
        <v>3474</v>
      </c>
      <c r="AJ23" s="34">
        <v>6814.3</v>
      </c>
      <c r="AK23" s="34">
        <v>10080.4</v>
      </c>
      <c r="AL23" s="34">
        <v>13128.4</v>
      </c>
      <c r="AM23" s="34">
        <v>2910.2</v>
      </c>
      <c r="AN23" s="34">
        <v>5799</v>
      </c>
      <c r="AO23" s="34">
        <v>9160.9</v>
      </c>
      <c r="AP23" s="34">
        <v>12613.2</v>
      </c>
      <c r="AQ23" s="34">
        <v>3169.9</v>
      </c>
      <c r="AR23" s="34">
        <v>6421.3</v>
      </c>
      <c r="AS23" s="34">
        <v>9905.1</v>
      </c>
      <c r="AT23" s="34">
        <v>13195.7</v>
      </c>
      <c r="AU23" s="34">
        <v>2930.3</v>
      </c>
      <c r="AV23" s="34">
        <v>5777.9</v>
      </c>
      <c r="AW23" s="34">
        <v>8516.5</v>
      </c>
      <c r="AX23" s="34">
        <v>10942.7</v>
      </c>
      <c r="AY23" s="34">
        <v>2606.3000000000002</v>
      </c>
      <c r="AZ23" s="34">
        <v>5107.2</v>
      </c>
      <c r="BA23" s="34">
        <v>7747.7</v>
      </c>
      <c r="BB23" s="34">
        <v>10691.2</v>
      </c>
      <c r="BC23" s="34">
        <v>2420.4</v>
      </c>
      <c r="BD23" s="34">
        <v>4996.6000000000004</v>
      </c>
      <c r="BE23" s="34">
        <v>7911.9</v>
      </c>
      <c r="BF23" s="34">
        <v>11676</v>
      </c>
      <c r="BG23" s="34">
        <v>3230.2</v>
      </c>
      <c r="BH23" s="34">
        <v>6656.8</v>
      </c>
      <c r="BI23" s="34">
        <v>10178.299999999999</v>
      </c>
      <c r="BJ23" s="34">
        <v>14546.9</v>
      </c>
      <c r="BK23" s="34">
        <v>3418.7</v>
      </c>
      <c r="BL23" s="34">
        <v>6511.6</v>
      </c>
      <c r="BM23" s="34">
        <v>9944.2000000000007</v>
      </c>
      <c r="BN23" s="34">
        <v>15017.5</v>
      </c>
      <c r="BO23" s="34">
        <v>3685.5</v>
      </c>
      <c r="BP23" s="34">
        <v>7165.5</v>
      </c>
      <c r="BQ23" s="34">
        <v>10475.700000000001</v>
      </c>
      <c r="BR23" s="34">
        <v>14951.5</v>
      </c>
      <c r="BS23" s="34">
        <v>-3.4</v>
      </c>
      <c r="BT23" s="34">
        <v>6.4</v>
      </c>
      <c r="BU23" s="34">
        <v>13.9</v>
      </c>
      <c r="BV23" s="34">
        <v>19.3</v>
      </c>
      <c r="BW23" s="34">
        <v>19.100000000000001</v>
      </c>
      <c r="BX23" s="34">
        <v>13.5</v>
      </c>
      <c r="BY23" s="34">
        <v>6.3</v>
      </c>
      <c r="BZ23" s="34">
        <v>8.9</v>
      </c>
      <c r="CA23" s="34">
        <v>4.0999999999999996</v>
      </c>
      <c r="CB23" s="34">
        <v>3.8</v>
      </c>
      <c r="CC23" s="34">
        <v>4.5999999999999996</v>
      </c>
      <c r="CD23" s="34">
        <v>4.5</v>
      </c>
      <c r="CE23" s="34">
        <v>12.7</v>
      </c>
      <c r="CF23" s="34">
        <v>10.199999999999999</v>
      </c>
      <c r="CG23" s="34">
        <v>10.1</v>
      </c>
      <c r="CH23" s="34">
        <v>9.1999999999999993</v>
      </c>
      <c r="CI23" s="34">
        <v>1.3</v>
      </c>
      <c r="CJ23" s="34">
        <v>8.8000000000000007</v>
      </c>
      <c r="CK23" s="34">
        <v>6</v>
      </c>
      <c r="CL23" s="34">
        <v>3.5</v>
      </c>
      <c r="CM23" s="34">
        <v>13.6</v>
      </c>
      <c r="CN23" s="34">
        <v>11.1</v>
      </c>
      <c r="CO23" s="34">
        <v>14.3</v>
      </c>
      <c r="CP23" s="34">
        <v>16.7</v>
      </c>
      <c r="CQ23" s="34">
        <v>20.3</v>
      </c>
      <c r="CR23" s="34">
        <v>19.100000000000001</v>
      </c>
      <c r="CS23" s="34">
        <v>20.3</v>
      </c>
      <c r="CT23" s="34">
        <v>12.9</v>
      </c>
      <c r="CU23" s="34">
        <v>8.3000000000000007</v>
      </c>
      <c r="CV23" s="34">
        <v>3.2</v>
      </c>
      <c r="CW23" s="34">
        <v>-2</v>
      </c>
      <c r="CX23" s="34">
        <v>-4</v>
      </c>
      <c r="CY23" s="34">
        <v>-16.2</v>
      </c>
      <c r="CZ23" s="34">
        <v>-14.9</v>
      </c>
      <c r="DA23" s="34">
        <v>-9.1</v>
      </c>
      <c r="DB23" s="34">
        <v>-3.9</v>
      </c>
      <c r="DC23" s="34">
        <v>8.9</v>
      </c>
      <c r="DD23" s="34">
        <v>10.7</v>
      </c>
      <c r="DE23" s="34">
        <v>8.1</v>
      </c>
      <c r="DF23" s="34">
        <v>4.5999999999999996</v>
      </c>
      <c r="DG23" s="34">
        <v>-7.6</v>
      </c>
      <c r="DH23" s="34">
        <v>-10</v>
      </c>
      <c r="DI23" s="34">
        <v>-14</v>
      </c>
      <c r="DJ23" s="34">
        <v>-17.100000000000001</v>
      </c>
      <c r="DK23" s="34">
        <v>-11.1</v>
      </c>
      <c r="DL23" s="34">
        <v>-11.6</v>
      </c>
      <c r="DM23" s="34">
        <v>-9</v>
      </c>
      <c r="DN23" s="34">
        <v>-2.2999999999999998</v>
      </c>
      <c r="DO23" s="34">
        <v>-7.1</v>
      </c>
      <c r="DP23" s="34">
        <v>-2.2000000000000002</v>
      </c>
      <c r="DQ23" s="34">
        <v>2.1</v>
      </c>
      <c r="DR23" s="34">
        <v>9.1999999999999993</v>
      </c>
      <c r="DS23" s="66">
        <v>33.5</v>
      </c>
      <c r="DT23" s="66">
        <v>33.200000000000003</v>
      </c>
      <c r="DU23" s="66">
        <v>28.6</v>
      </c>
      <c r="DV23" s="66">
        <v>24.6</v>
      </c>
      <c r="DW23" s="66">
        <v>5.8</v>
      </c>
      <c r="DX23" s="66">
        <v>-2.2000000000000002</v>
      </c>
      <c r="DY23" s="66">
        <v>-2.2999999999999998</v>
      </c>
      <c r="DZ23" s="34">
        <v>3.2</v>
      </c>
      <c r="EA23" s="66">
        <v>7.8</v>
      </c>
      <c r="EB23" s="66">
        <v>10</v>
      </c>
      <c r="EC23" s="66">
        <v>5.3</v>
      </c>
      <c r="ED23" s="66">
        <v>-0.4</v>
      </c>
    </row>
    <row r="24" spans="1:134" s="35" customFormat="1">
      <c r="A24" s="60" t="s">
        <v>75</v>
      </c>
      <c r="B24" s="34">
        <v>59219.3</v>
      </c>
      <c r="C24" s="34">
        <v>15762.1</v>
      </c>
      <c r="D24" s="34">
        <v>31749.5</v>
      </c>
      <c r="E24" s="34">
        <v>47827</v>
      </c>
      <c r="F24" s="34">
        <v>64671.9</v>
      </c>
      <c r="G24" s="34">
        <v>17124.5</v>
      </c>
      <c r="H24" s="34">
        <v>34280.300000000003</v>
      </c>
      <c r="I24" s="34">
        <v>50978.7</v>
      </c>
      <c r="J24" s="34">
        <v>69670.399999999994</v>
      </c>
      <c r="K24" s="34">
        <v>17474.900000000001</v>
      </c>
      <c r="L24" s="34">
        <v>35336.300000000003</v>
      </c>
      <c r="M24" s="34">
        <v>52853.8</v>
      </c>
      <c r="N24" s="34">
        <v>71984.399999999994</v>
      </c>
      <c r="O24" s="34">
        <v>18819.400000000001</v>
      </c>
      <c r="P24" s="34">
        <v>37824.400000000001</v>
      </c>
      <c r="Q24" s="34">
        <v>56651.199999999997</v>
      </c>
      <c r="R24" s="34">
        <v>76354.5</v>
      </c>
      <c r="S24" s="34">
        <v>20689.5</v>
      </c>
      <c r="T24" s="34">
        <v>41192.199999999997</v>
      </c>
      <c r="U24" s="34">
        <v>60778.400000000001</v>
      </c>
      <c r="V24" s="34">
        <v>80828.100000000006</v>
      </c>
      <c r="W24" s="34">
        <v>21891.8</v>
      </c>
      <c r="X24" s="34">
        <v>43419.7</v>
      </c>
      <c r="Y24" s="34">
        <v>64488.9</v>
      </c>
      <c r="Z24" s="34">
        <v>87169.4</v>
      </c>
      <c r="AA24" s="34">
        <v>22189.5</v>
      </c>
      <c r="AB24" s="34">
        <v>44329.2</v>
      </c>
      <c r="AC24" s="34">
        <v>66845.3</v>
      </c>
      <c r="AD24" s="34">
        <v>91603.7</v>
      </c>
      <c r="AE24" s="34">
        <v>24021.1</v>
      </c>
      <c r="AF24" s="34">
        <v>48267.5</v>
      </c>
      <c r="AG24" s="34">
        <v>72013.3</v>
      </c>
      <c r="AH24" s="34">
        <v>97824.8</v>
      </c>
      <c r="AI24" s="34">
        <v>24879.599999999999</v>
      </c>
      <c r="AJ24" s="34">
        <v>50241.1</v>
      </c>
      <c r="AK24" s="34">
        <v>75365.600000000006</v>
      </c>
      <c r="AL24" s="34">
        <v>103114.8</v>
      </c>
      <c r="AM24" s="34">
        <v>26140.2</v>
      </c>
      <c r="AN24" s="34">
        <v>53254.3</v>
      </c>
      <c r="AO24" s="34">
        <v>80412.800000000003</v>
      </c>
      <c r="AP24" s="34">
        <v>109535.1</v>
      </c>
      <c r="AQ24" s="34">
        <v>27904.3</v>
      </c>
      <c r="AR24" s="34">
        <v>56813.8</v>
      </c>
      <c r="AS24" s="34">
        <v>85732.2</v>
      </c>
      <c r="AT24" s="34">
        <v>117811.1</v>
      </c>
      <c r="AU24" s="34">
        <v>29613.8</v>
      </c>
      <c r="AV24" s="34">
        <v>59676.9</v>
      </c>
      <c r="AW24" s="34">
        <v>89766.399999999994</v>
      </c>
      <c r="AX24" s="34">
        <v>122010.6</v>
      </c>
      <c r="AY24" s="34">
        <v>30319.599999999999</v>
      </c>
      <c r="AZ24" s="34">
        <v>60451.3</v>
      </c>
      <c r="BA24" s="34">
        <v>91323.7</v>
      </c>
      <c r="BB24" s="34">
        <v>124054.2</v>
      </c>
      <c r="BC24" s="34">
        <v>32082.799999999999</v>
      </c>
      <c r="BD24" s="34">
        <v>65466</v>
      </c>
      <c r="BE24" s="34">
        <v>100072.2</v>
      </c>
      <c r="BF24" s="34">
        <v>134865.70000000001</v>
      </c>
      <c r="BG24" s="34">
        <v>36076.800000000003</v>
      </c>
      <c r="BH24" s="34">
        <v>73583.600000000006</v>
      </c>
      <c r="BI24" s="34">
        <v>111894.8</v>
      </c>
      <c r="BJ24" s="34">
        <v>149330.29999999999</v>
      </c>
      <c r="BK24" s="34">
        <v>40594.300000000003</v>
      </c>
      <c r="BL24" s="34">
        <v>81547.100000000006</v>
      </c>
      <c r="BM24" s="34">
        <v>123154.3</v>
      </c>
      <c r="BN24" s="34">
        <v>163184.4</v>
      </c>
      <c r="BO24" s="34">
        <v>43848.9</v>
      </c>
      <c r="BP24" s="34">
        <v>89004.800000000003</v>
      </c>
      <c r="BQ24" s="34">
        <v>131915.4</v>
      </c>
      <c r="BR24" s="34">
        <v>176560.2</v>
      </c>
      <c r="BS24" s="34">
        <v>8.6</v>
      </c>
      <c r="BT24" s="34">
        <v>8</v>
      </c>
      <c r="BU24" s="34">
        <v>6.6</v>
      </c>
      <c r="BV24" s="34">
        <v>7.7</v>
      </c>
      <c r="BW24" s="34">
        <v>2</v>
      </c>
      <c r="BX24" s="34">
        <v>3.1</v>
      </c>
      <c r="BY24" s="34">
        <v>3.7</v>
      </c>
      <c r="BZ24" s="34">
        <v>3.3</v>
      </c>
      <c r="CA24" s="34">
        <v>7.7</v>
      </c>
      <c r="CB24" s="34">
        <v>7</v>
      </c>
      <c r="CC24" s="34">
        <v>7.2</v>
      </c>
      <c r="CD24" s="34">
        <v>6.1</v>
      </c>
      <c r="CE24" s="34">
        <v>9.9</v>
      </c>
      <c r="CF24" s="34">
        <v>8.9</v>
      </c>
      <c r="CG24" s="34">
        <v>7.3</v>
      </c>
      <c r="CH24" s="34">
        <v>5.9</v>
      </c>
      <c r="CI24" s="34">
        <v>5.8</v>
      </c>
      <c r="CJ24" s="34">
        <v>5.4</v>
      </c>
      <c r="CK24" s="34">
        <v>6.1</v>
      </c>
      <c r="CL24" s="34">
        <v>7.8</v>
      </c>
      <c r="CM24" s="34">
        <v>1.4</v>
      </c>
      <c r="CN24" s="34">
        <v>2.1</v>
      </c>
      <c r="CO24" s="34">
        <v>3.7</v>
      </c>
      <c r="CP24" s="34">
        <v>5.0999999999999996</v>
      </c>
      <c r="CQ24" s="34">
        <v>8.3000000000000007</v>
      </c>
      <c r="CR24" s="34">
        <v>8.9</v>
      </c>
      <c r="CS24" s="34">
        <v>7.7</v>
      </c>
      <c r="CT24" s="34">
        <v>6.8</v>
      </c>
      <c r="CU24" s="34">
        <v>3.6</v>
      </c>
      <c r="CV24" s="34">
        <v>4.0999999999999996</v>
      </c>
      <c r="CW24" s="34">
        <v>4.7</v>
      </c>
      <c r="CX24" s="34">
        <v>5.4</v>
      </c>
      <c r="CY24" s="34">
        <v>5.0999999999999996</v>
      </c>
      <c r="CZ24" s="34">
        <v>6</v>
      </c>
      <c r="DA24" s="34">
        <v>6.7</v>
      </c>
      <c r="DB24" s="34">
        <v>6.2</v>
      </c>
      <c r="DC24" s="34">
        <v>6.7</v>
      </c>
      <c r="DD24" s="34">
        <v>6.7</v>
      </c>
      <c r="DE24" s="34">
        <v>6.6</v>
      </c>
      <c r="DF24" s="34">
        <v>7.6</v>
      </c>
      <c r="DG24" s="34">
        <v>6.1</v>
      </c>
      <c r="DH24" s="34">
        <v>5</v>
      </c>
      <c r="DI24" s="34">
        <v>4.7</v>
      </c>
      <c r="DJ24" s="34">
        <v>3.6</v>
      </c>
      <c r="DK24" s="34">
        <v>2.4</v>
      </c>
      <c r="DL24" s="34">
        <v>1.3</v>
      </c>
      <c r="DM24" s="34">
        <v>1.7</v>
      </c>
      <c r="DN24" s="34">
        <v>1.7</v>
      </c>
      <c r="DO24" s="34">
        <v>5.8</v>
      </c>
      <c r="DP24" s="34">
        <v>8.3000000000000007</v>
      </c>
      <c r="DQ24" s="34">
        <v>9.6</v>
      </c>
      <c r="DR24" s="34">
        <v>8.6999999999999993</v>
      </c>
      <c r="DS24" s="66">
        <v>12.4</v>
      </c>
      <c r="DT24" s="66">
        <v>12.4</v>
      </c>
      <c r="DU24" s="66">
        <v>11.8</v>
      </c>
      <c r="DV24" s="66">
        <v>10.7</v>
      </c>
      <c r="DW24" s="66">
        <v>12.5</v>
      </c>
      <c r="DX24" s="66">
        <v>10.8</v>
      </c>
      <c r="DY24" s="66">
        <v>10.1</v>
      </c>
      <c r="DZ24" s="34">
        <v>9.3000000000000007</v>
      </c>
      <c r="EA24" s="66">
        <v>8</v>
      </c>
      <c r="EB24" s="66">
        <v>9.1</v>
      </c>
      <c r="EC24" s="66">
        <v>7.1</v>
      </c>
      <c r="ED24" s="66">
        <v>8.1999999999999993</v>
      </c>
    </row>
    <row r="25" spans="1:134" s="35" customFormat="1">
      <c r="A25" s="31" t="s">
        <v>227</v>
      </c>
      <c r="B25" s="34">
        <v>1554.9</v>
      </c>
      <c r="C25" s="34">
        <v>458.1</v>
      </c>
      <c r="D25" s="34">
        <v>944.2</v>
      </c>
      <c r="E25" s="34">
        <v>1475.2</v>
      </c>
      <c r="F25" s="34">
        <v>2040.1</v>
      </c>
      <c r="G25" s="34">
        <v>568.1</v>
      </c>
      <c r="H25" s="34">
        <v>1178.0999999999999</v>
      </c>
      <c r="I25" s="34">
        <v>1829.3</v>
      </c>
      <c r="J25" s="34">
        <v>2494.6999999999998</v>
      </c>
      <c r="K25" s="33">
        <v>637.6</v>
      </c>
      <c r="L25" s="33">
        <v>1297.4000000000001</v>
      </c>
      <c r="M25" s="33">
        <v>1964.9</v>
      </c>
      <c r="N25" s="33">
        <v>2624.3</v>
      </c>
      <c r="O25" s="33">
        <v>640.6</v>
      </c>
      <c r="P25" s="33">
        <v>1277.7</v>
      </c>
      <c r="Q25" s="33">
        <v>1921.2</v>
      </c>
      <c r="R25" s="33">
        <v>2580.8000000000002</v>
      </c>
      <c r="S25" s="33">
        <v>625.29999999999995</v>
      </c>
      <c r="T25" s="33">
        <v>1270.5999999999999</v>
      </c>
      <c r="U25" s="33">
        <v>2000.5</v>
      </c>
      <c r="V25" s="33">
        <v>2785.4</v>
      </c>
      <c r="W25" s="33">
        <v>782.2</v>
      </c>
      <c r="X25" s="33">
        <v>1612.7</v>
      </c>
      <c r="Y25" s="33">
        <v>2497.6999999999998</v>
      </c>
      <c r="Z25" s="33">
        <v>3393.2</v>
      </c>
      <c r="AA25" s="33">
        <v>836.1</v>
      </c>
      <c r="AB25" s="33">
        <v>1694.2</v>
      </c>
      <c r="AC25" s="33">
        <v>2628.2</v>
      </c>
      <c r="AD25" s="33">
        <v>3500.3</v>
      </c>
      <c r="AE25" s="33">
        <v>837.9</v>
      </c>
      <c r="AF25" s="33">
        <v>1777.4</v>
      </c>
      <c r="AG25" s="33">
        <v>2790.3</v>
      </c>
      <c r="AH25" s="33">
        <v>3750.9</v>
      </c>
      <c r="AI25" s="33">
        <v>959.7</v>
      </c>
      <c r="AJ25" s="33">
        <v>1923.9</v>
      </c>
      <c r="AK25" s="33">
        <v>2913.2</v>
      </c>
      <c r="AL25" s="33">
        <v>3999</v>
      </c>
      <c r="AM25" s="33">
        <v>1106.5</v>
      </c>
      <c r="AN25" s="33">
        <v>2241</v>
      </c>
      <c r="AO25" s="33">
        <v>3422.9</v>
      </c>
      <c r="AP25" s="33">
        <v>4601.1000000000004</v>
      </c>
      <c r="AQ25" s="33">
        <v>1240</v>
      </c>
      <c r="AR25" s="33">
        <v>2517.1</v>
      </c>
      <c r="AS25" s="33">
        <v>3822.5</v>
      </c>
      <c r="AT25" s="33">
        <v>5049.3999999999996</v>
      </c>
      <c r="AU25" s="33">
        <v>1222.7</v>
      </c>
      <c r="AV25" s="33">
        <v>2459.4</v>
      </c>
      <c r="AW25" s="33">
        <v>3597.2</v>
      </c>
      <c r="AX25" s="33">
        <v>4702.8</v>
      </c>
      <c r="AY25" s="33">
        <v>942</v>
      </c>
      <c r="AZ25" s="33">
        <v>1957.9</v>
      </c>
      <c r="BA25" s="33">
        <v>2841.9</v>
      </c>
      <c r="BB25" s="33">
        <v>3583.4</v>
      </c>
      <c r="BC25" s="33">
        <v>875.6</v>
      </c>
      <c r="BD25" s="33">
        <v>1860.5</v>
      </c>
      <c r="BE25" s="33">
        <v>2889.8</v>
      </c>
      <c r="BF25" s="33">
        <v>3756.3</v>
      </c>
      <c r="BG25" s="33">
        <v>901.7</v>
      </c>
      <c r="BH25" s="33">
        <v>1932.4</v>
      </c>
      <c r="BI25" s="33">
        <v>3037.5</v>
      </c>
      <c r="BJ25" s="33">
        <v>3994.7</v>
      </c>
      <c r="BK25" s="33">
        <v>1017.7</v>
      </c>
      <c r="BL25" s="33">
        <v>2122</v>
      </c>
      <c r="BM25" s="34">
        <v>3337</v>
      </c>
      <c r="BN25" s="33">
        <v>4382.8</v>
      </c>
      <c r="BO25" s="33">
        <v>1096.8</v>
      </c>
      <c r="BP25" s="33">
        <v>2359.4</v>
      </c>
      <c r="BQ25" s="33">
        <v>3702.4</v>
      </c>
      <c r="BR25" s="33">
        <v>4834.8999999999996</v>
      </c>
      <c r="BS25" s="33">
        <v>24</v>
      </c>
      <c r="BT25" s="33">
        <v>24.8</v>
      </c>
      <c r="BU25" s="33">
        <v>24</v>
      </c>
      <c r="BV25" s="33">
        <v>22.3</v>
      </c>
      <c r="BW25" s="33">
        <v>12.2</v>
      </c>
      <c r="BX25" s="33">
        <v>10.1</v>
      </c>
      <c r="BY25" s="33">
        <v>7.4</v>
      </c>
      <c r="BZ25" s="33">
        <v>5.2</v>
      </c>
      <c r="CA25" s="33">
        <v>0.5</v>
      </c>
      <c r="CB25" s="33">
        <v>-1.5</v>
      </c>
      <c r="CC25" s="33">
        <v>-2.2000000000000002</v>
      </c>
      <c r="CD25" s="33">
        <v>-1.7</v>
      </c>
      <c r="CE25" s="33">
        <v>-2.4</v>
      </c>
      <c r="CF25" s="33">
        <v>-0.5</v>
      </c>
      <c r="CG25" s="33">
        <v>4.0999999999999996</v>
      </c>
      <c r="CH25" s="33">
        <v>7.9</v>
      </c>
      <c r="CI25" s="33">
        <v>25.1</v>
      </c>
      <c r="CJ25" s="33">
        <v>26.9</v>
      </c>
      <c r="CK25" s="33">
        <v>24.9</v>
      </c>
      <c r="CL25" s="33">
        <v>21.8</v>
      </c>
      <c r="CM25" s="33">
        <v>6.9</v>
      </c>
      <c r="CN25" s="33">
        <v>5.0999999999999996</v>
      </c>
      <c r="CO25" s="33">
        <v>5.2</v>
      </c>
      <c r="CP25" s="33">
        <v>3.2</v>
      </c>
      <c r="CQ25" s="33">
        <v>0.2</v>
      </c>
      <c r="CR25" s="33">
        <v>4.9000000000000004</v>
      </c>
      <c r="CS25" s="33">
        <v>6.2</v>
      </c>
      <c r="CT25" s="33">
        <v>7.2</v>
      </c>
      <c r="CU25" s="33">
        <v>14.5</v>
      </c>
      <c r="CV25" s="33">
        <v>8.1999999999999993</v>
      </c>
      <c r="CW25" s="33">
        <v>4.4000000000000004</v>
      </c>
      <c r="CX25" s="33">
        <v>6.6</v>
      </c>
      <c r="CY25" s="33">
        <v>15.3</v>
      </c>
      <c r="CZ25" s="33">
        <v>16.5</v>
      </c>
      <c r="DA25" s="33">
        <v>17.5</v>
      </c>
      <c r="DB25" s="33">
        <v>15.1</v>
      </c>
      <c r="DC25" s="33">
        <v>12.1</v>
      </c>
      <c r="DD25" s="33">
        <v>12.3</v>
      </c>
      <c r="DE25" s="33">
        <v>11.7</v>
      </c>
      <c r="DF25" s="33">
        <v>9.6999999999999993</v>
      </c>
      <c r="DG25" s="34">
        <v>-1.4</v>
      </c>
      <c r="DH25" s="34">
        <v>-2.2999999999999998</v>
      </c>
      <c r="DI25" s="34">
        <v>-5.9</v>
      </c>
      <c r="DJ25" s="34">
        <v>-6.9</v>
      </c>
      <c r="DK25" s="34">
        <v>-23</v>
      </c>
      <c r="DL25" s="34">
        <v>-20.399999999999999</v>
      </c>
      <c r="DM25" s="34">
        <v>-21</v>
      </c>
      <c r="DN25" s="34">
        <v>-23.8</v>
      </c>
      <c r="DO25" s="34">
        <v>-7</v>
      </c>
      <c r="DP25" s="34">
        <v>-5</v>
      </c>
      <c r="DQ25" s="34">
        <v>1.7</v>
      </c>
      <c r="DR25" s="34">
        <v>4.8</v>
      </c>
      <c r="DS25" s="66">
        <v>3</v>
      </c>
      <c r="DT25" s="66">
        <v>3.9</v>
      </c>
      <c r="DU25" s="66">
        <v>5.0999999999999996</v>
      </c>
      <c r="DV25" s="66">
        <v>6.3</v>
      </c>
      <c r="DW25" s="66">
        <v>12.9</v>
      </c>
      <c r="DX25" s="66">
        <v>9.8000000000000007</v>
      </c>
      <c r="DY25" s="66">
        <v>9.9</v>
      </c>
      <c r="DZ25" s="34">
        <v>9.6999999999999993</v>
      </c>
      <c r="EA25" s="66">
        <v>7.8</v>
      </c>
      <c r="EB25" s="66">
        <v>11.2</v>
      </c>
      <c r="EC25" s="66">
        <v>11</v>
      </c>
      <c r="ED25" s="66">
        <v>10.3</v>
      </c>
    </row>
    <row r="26" spans="1:134" s="35" customFormat="1">
      <c r="A26" s="31" t="s">
        <v>74</v>
      </c>
      <c r="B26" s="34">
        <v>12693.9</v>
      </c>
      <c r="C26" s="34">
        <v>3517.2</v>
      </c>
      <c r="D26" s="34">
        <v>7256.2</v>
      </c>
      <c r="E26" s="34">
        <v>10504</v>
      </c>
      <c r="F26" s="34">
        <v>14340.1</v>
      </c>
      <c r="G26" s="34">
        <v>3589.6</v>
      </c>
      <c r="H26" s="34">
        <v>7196.1</v>
      </c>
      <c r="I26" s="34">
        <v>10340.5</v>
      </c>
      <c r="J26" s="34">
        <v>15481.3</v>
      </c>
      <c r="K26" s="33">
        <v>3522.2</v>
      </c>
      <c r="L26" s="33">
        <v>7282</v>
      </c>
      <c r="M26" s="33">
        <v>10474.6</v>
      </c>
      <c r="N26" s="33">
        <v>15900.5</v>
      </c>
      <c r="O26" s="33">
        <v>4171.3</v>
      </c>
      <c r="P26" s="33">
        <v>8452.1</v>
      </c>
      <c r="Q26" s="33">
        <v>12130.4</v>
      </c>
      <c r="R26" s="33">
        <v>17081.400000000001</v>
      </c>
      <c r="S26" s="33">
        <v>5378.5</v>
      </c>
      <c r="T26" s="33">
        <v>10665.6</v>
      </c>
      <c r="U26" s="33">
        <v>14290</v>
      </c>
      <c r="V26" s="33">
        <v>18250.400000000001</v>
      </c>
      <c r="W26" s="33">
        <v>5495.8</v>
      </c>
      <c r="X26" s="33">
        <v>10641.1</v>
      </c>
      <c r="Y26" s="33">
        <v>14689</v>
      </c>
      <c r="Z26" s="33">
        <v>19609.2</v>
      </c>
      <c r="AA26" s="33">
        <v>5051.2</v>
      </c>
      <c r="AB26" s="33">
        <v>9989.7999999999993</v>
      </c>
      <c r="AC26" s="33">
        <v>14468.2</v>
      </c>
      <c r="AD26" s="33">
        <v>20645.2</v>
      </c>
      <c r="AE26" s="33">
        <v>5616.3</v>
      </c>
      <c r="AF26" s="33">
        <v>11343.2</v>
      </c>
      <c r="AG26" s="33">
        <v>16049.3</v>
      </c>
      <c r="AH26" s="33">
        <v>22141.3</v>
      </c>
      <c r="AI26" s="33">
        <v>5739.5</v>
      </c>
      <c r="AJ26" s="33">
        <v>11451.4</v>
      </c>
      <c r="AK26" s="33">
        <v>16618.900000000001</v>
      </c>
      <c r="AL26" s="33">
        <v>22476.5</v>
      </c>
      <c r="AM26" s="33">
        <v>5156</v>
      </c>
      <c r="AN26" s="33">
        <v>10589.6</v>
      </c>
      <c r="AO26" s="33">
        <v>16078.8</v>
      </c>
      <c r="AP26" s="33">
        <v>22332.5</v>
      </c>
      <c r="AQ26" s="33">
        <v>5767.6</v>
      </c>
      <c r="AR26" s="33">
        <v>11940</v>
      </c>
      <c r="AS26" s="33">
        <v>17560.400000000001</v>
      </c>
      <c r="AT26" s="33">
        <v>23599</v>
      </c>
      <c r="AU26" s="33">
        <v>5590</v>
      </c>
      <c r="AV26" s="33">
        <v>10469.6</v>
      </c>
      <c r="AW26" s="33">
        <v>15021.1</v>
      </c>
      <c r="AX26" s="33">
        <v>20577.099999999999</v>
      </c>
      <c r="AY26" s="33">
        <v>5344</v>
      </c>
      <c r="AZ26" s="33">
        <v>10228.799999999999</v>
      </c>
      <c r="BA26" s="33">
        <v>14179.9</v>
      </c>
      <c r="BB26" s="33">
        <v>19568.7</v>
      </c>
      <c r="BC26" s="33">
        <v>6198.5</v>
      </c>
      <c r="BD26" s="33">
        <v>12029.1</v>
      </c>
      <c r="BE26" s="33">
        <v>17280.2</v>
      </c>
      <c r="BF26" s="33">
        <v>22654.2</v>
      </c>
      <c r="BG26" s="33">
        <v>6799.8</v>
      </c>
      <c r="BH26" s="33">
        <v>13424.4</v>
      </c>
      <c r="BI26" s="33">
        <v>19181</v>
      </c>
      <c r="BJ26" s="33">
        <v>25203.3</v>
      </c>
      <c r="BK26" s="70">
        <v>7969.3</v>
      </c>
      <c r="BL26" s="33">
        <v>15303.9</v>
      </c>
      <c r="BM26" s="34">
        <v>22252.6</v>
      </c>
      <c r="BN26" s="33">
        <v>28698.7</v>
      </c>
      <c r="BO26" s="70">
        <v>8689.1</v>
      </c>
      <c r="BP26" s="33">
        <v>16725.400000000001</v>
      </c>
      <c r="BQ26" s="33">
        <v>23527.200000000001</v>
      </c>
      <c r="BR26" s="33">
        <v>30140.9</v>
      </c>
      <c r="BS26" s="33">
        <v>2.1</v>
      </c>
      <c r="BT26" s="33">
        <v>-0.8</v>
      </c>
      <c r="BU26" s="33">
        <v>-1.6</v>
      </c>
      <c r="BV26" s="33">
        <v>8</v>
      </c>
      <c r="BW26" s="33">
        <v>-1.9</v>
      </c>
      <c r="BX26" s="33">
        <v>1.2</v>
      </c>
      <c r="BY26" s="33">
        <v>1.3</v>
      </c>
      <c r="BZ26" s="33">
        <v>2.7</v>
      </c>
      <c r="CA26" s="33">
        <v>18.399999999999999</v>
      </c>
      <c r="CB26" s="33">
        <v>16.100000000000001</v>
      </c>
      <c r="CC26" s="33">
        <v>15.8</v>
      </c>
      <c r="CD26" s="33">
        <v>7.4</v>
      </c>
      <c r="CE26" s="33">
        <v>28.9</v>
      </c>
      <c r="CF26" s="33">
        <v>26.2</v>
      </c>
      <c r="CG26" s="33">
        <v>17.8</v>
      </c>
      <c r="CH26" s="33">
        <v>6.8</v>
      </c>
      <c r="CI26" s="33">
        <v>2.2000000000000002</v>
      </c>
      <c r="CJ26" s="33">
        <v>-0.2</v>
      </c>
      <c r="CK26" s="33">
        <v>2.8</v>
      </c>
      <c r="CL26" s="33">
        <v>7.4</v>
      </c>
      <c r="CM26" s="33">
        <v>-8.1</v>
      </c>
      <c r="CN26" s="33">
        <v>-6.1</v>
      </c>
      <c r="CO26" s="33">
        <v>-1.5</v>
      </c>
      <c r="CP26" s="33">
        <v>5.3</v>
      </c>
      <c r="CQ26" s="33">
        <v>11.2</v>
      </c>
      <c r="CR26" s="33">
        <v>13.5</v>
      </c>
      <c r="CS26" s="33">
        <v>10.9</v>
      </c>
      <c r="CT26" s="33">
        <v>7.2</v>
      </c>
      <c r="CU26" s="33">
        <v>2.2000000000000002</v>
      </c>
      <c r="CV26" s="33">
        <v>1</v>
      </c>
      <c r="CW26" s="33">
        <v>3.5</v>
      </c>
      <c r="CX26" s="33">
        <v>1.5</v>
      </c>
      <c r="CY26" s="33">
        <v>-10.199999999999999</v>
      </c>
      <c r="CZ26" s="33">
        <v>-7.5</v>
      </c>
      <c r="DA26" s="33">
        <v>-3.3</v>
      </c>
      <c r="DB26" s="33">
        <v>-0.6</v>
      </c>
      <c r="DC26" s="33">
        <v>11.9</v>
      </c>
      <c r="DD26" s="33">
        <v>12.8</v>
      </c>
      <c r="DE26" s="33">
        <v>9.1999999999999993</v>
      </c>
      <c r="DF26" s="33">
        <v>5.7</v>
      </c>
      <c r="DG26" s="34">
        <v>-3.1</v>
      </c>
      <c r="DH26" s="34">
        <v>-12.3</v>
      </c>
      <c r="DI26" s="34">
        <v>-14.5</v>
      </c>
      <c r="DJ26" s="34">
        <v>-12.8</v>
      </c>
      <c r="DK26" s="34">
        <v>-4.4000000000000004</v>
      </c>
      <c r="DL26" s="34">
        <v>-2.2999999999999998</v>
      </c>
      <c r="DM26" s="34">
        <v>-5.6</v>
      </c>
      <c r="DN26" s="34">
        <v>-4.9000000000000004</v>
      </c>
      <c r="DO26" s="34">
        <v>16</v>
      </c>
      <c r="DP26" s="34">
        <v>17.600000000000001</v>
      </c>
      <c r="DQ26" s="34">
        <v>21.9</v>
      </c>
      <c r="DR26" s="34">
        <v>15.8</v>
      </c>
      <c r="DS26" s="66">
        <v>9.6999999999999993</v>
      </c>
      <c r="DT26" s="66">
        <v>11.6</v>
      </c>
      <c r="DU26" s="66">
        <v>11</v>
      </c>
      <c r="DV26" s="66">
        <v>11.3</v>
      </c>
      <c r="DW26" s="66">
        <v>17.2</v>
      </c>
      <c r="DX26" s="66">
        <v>14</v>
      </c>
      <c r="DY26" s="66">
        <v>16</v>
      </c>
      <c r="DZ26" s="34">
        <v>13.9</v>
      </c>
      <c r="EA26" s="66">
        <v>9</v>
      </c>
      <c r="EB26" s="66">
        <v>9.3000000000000007</v>
      </c>
      <c r="EC26" s="66">
        <v>5.7</v>
      </c>
      <c r="ED26" s="66">
        <v>5</v>
      </c>
    </row>
    <row r="27" spans="1:134" s="35" customFormat="1">
      <c r="A27" s="31" t="s">
        <v>189</v>
      </c>
      <c r="B27" s="34">
        <v>5763.2</v>
      </c>
      <c r="C27" s="34">
        <v>1612.9</v>
      </c>
      <c r="D27" s="34">
        <v>3208.7</v>
      </c>
      <c r="E27" s="34">
        <v>5126.2</v>
      </c>
      <c r="F27" s="34">
        <v>7046.7</v>
      </c>
      <c r="G27" s="34">
        <v>2047.2</v>
      </c>
      <c r="H27" s="34">
        <v>3963.9</v>
      </c>
      <c r="I27" s="34">
        <v>6213.8</v>
      </c>
      <c r="J27" s="34">
        <v>8393.7999999999993</v>
      </c>
      <c r="K27" s="33">
        <v>2180.5</v>
      </c>
      <c r="L27" s="33">
        <v>4383.8</v>
      </c>
      <c r="M27" s="33">
        <v>6992.6</v>
      </c>
      <c r="N27" s="33">
        <v>9095.7000000000007</v>
      </c>
      <c r="O27" s="33">
        <v>2582.6</v>
      </c>
      <c r="P27" s="33">
        <v>5190.3</v>
      </c>
      <c r="Q27" s="33">
        <v>8225.7999999999993</v>
      </c>
      <c r="R27" s="33">
        <v>10601.5</v>
      </c>
      <c r="S27" s="33">
        <v>2880.8</v>
      </c>
      <c r="T27" s="33">
        <v>5464.9</v>
      </c>
      <c r="U27" s="33">
        <v>8435.7000000000007</v>
      </c>
      <c r="V27" s="33">
        <v>11393.4</v>
      </c>
      <c r="W27" s="33">
        <v>3062.9</v>
      </c>
      <c r="X27" s="33">
        <v>5961.4</v>
      </c>
      <c r="Y27" s="33">
        <v>9362.5</v>
      </c>
      <c r="Z27" s="33">
        <v>13199.6</v>
      </c>
      <c r="AA27" s="33">
        <v>3058.6</v>
      </c>
      <c r="AB27" s="33">
        <v>5860.9</v>
      </c>
      <c r="AC27" s="33">
        <v>9316.2000000000007</v>
      </c>
      <c r="AD27" s="33">
        <v>13170.4</v>
      </c>
      <c r="AE27" s="33">
        <v>2911</v>
      </c>
      <c r="AF27" s="33">
        <v>6068.6</v>
      </c>
      <c r="AG27" s="33">
        <v>9820.2999999999993</v>
      </c>
      <c r="AH27" s="33">
        <v>14093</v>
      </c>
      <c r="AI27" s="33">
        <v>3417.8</v>
      </c>
      <c r="AJ27" s="33">
        <v>7103.5</v>
      </c>
      <c r="AK27" s="33">
        <v>10629</v>
      </c>
      <c r="AL27" s="33">
        <v>15363.8</v>
      </c>
      <c r="AM27" s="33">
        <v>3656.3</v>
      </c>
      <c r="AN27" s="33">
        <v>7330.4</v>
      </c>
      <c r="AO27" s="33">
        <v>10846.4</v>
      </c>
      <c r="AP27" s="33">
        <v>15140.5</v>
      </c>
      <c r="AQ27" s="33">
        <v>3393.6</v>
      </c>
      <c r="AR27" s="33">
        <v>6900</v>
      </c>
      <c r="AS27" s="33">
        <v>10433.1</v>
      </c>
      <c r="AT27" s="33">
        <v>15559.9</v>
      </c>
      <c r="AU27" s="33">
        <v>4241.8999999999996</v>
      </c>
      <c r="AV27" s="33">
        <v>8416.6</v>
      </c>
      <c r="AW27" s="33">
        <v>12494.2</v>
      </c>
      <c r="AX27" s="33">
        <v>17683</v>
      </c>
      <c r="AY27" s="33">
        <v>4008.6</v>
      </c>
      <c r="AZ27" s="33">
        <v>8155.7</v>
      </c>
      <c r="BA27" s="33">
        <v>13231.4</v>
      </c>
      <c r="BB27" s="33">
        <v>18241.2</v>
      </c>
      <c r="BC27" s="33">
        <v>4698</v>
      </c>
      <c r="BD27" s="33">
        <v>9476.9</v>
      </c>
      <c r="BE27" s="33">
        <v>14819.1</v>
      </c>
      <c r="BF27" s="33">
        <v>19880.599999999999</v>
      </c>
      <c r="BG27" s="33">
        <v>4928.2</v>
      </c>
      <c r="BH27" s="33">
        <v>10092.9</v>
      </c>
      <c r="BI27" s="33">
        <v>16063.9</v>
      </c>
      <c r="BJ27" s="33">
        <v>20852.599999999999</v>
      </c>
      <c r="BK27" s="33">
        <v>5270.9</v>
      </c>
      <c r="BL27" s="33">
        <v>10759.6</v>
      </c>
      <c r="BM27" s="34">
        <v>16483.8</v>
      </c>
      <c r="BN27" s="33">
        <v>21618.6</v>
      </c>
      <c r="BO27" s="33">
        <v>5543.6</v>
      </c>
      <c r="BP27" s="33">
        <v>11411</v>
      </c>
      <c r="BQ27" s="33">
        <v>17089.2</v>
      </c>
      <c r="BR27" s="33">
        <v>22359.599999999999</v>
      </c>
      <c r="BS27" s="33">
        <v>26.9</v>
      </c>
      <c r="BT27" s="33">
        <v>23.5</v>
      </c>
      <c r="BU27" s="33">
        <v>21.2</v>
      </c>
      <c r="BV27" s="33">
        <v>19.100000000000001</v>
      </c>
      <c r="BW27" s="33">
        <v>6.5</v>
      </c>
      <c r="BX27" s="33">
        <v>10.6</v>
      </c>
      <c r="BY27" s="33">
        <v>12.5</v>
      </c>
      <c r="BZ27" s="33">
        <v>8.4</v>
      </c>
      <c r="CA27" s="33">
        <v>18.399999999999999</v>
      </c>
      <c r="CB27" s="33">
        <v>18.399999999999999</v>
      </c>
      <c r="CC27" s="33">
        <v>17.600000000000001</v>
      </c>
      <c r="CD27" s="33">
        <v>16.600000000000001</v>
      </c>
      <c r="CE27" s="33">
        <v>11.5</v>
      </c>
      <c r="CF27" s="33">
        <v>5.3</v>
      </c>
      <c r="CG27" s="33">
        <v>2.6</v>
      </c>
      <c r="CH27" s="33">
        <v>7.5</v>
      </c>
      <c r="CI27" s="33">
        <v>6.3</v>
      </c>
      <c r="CJ27" s="33">
        <v>9.1</v>
      </c>
      <c r="CK27" s="33">
        <v>11</v>
      </c>
      <c r="CL27" s="33">
        <v>15.9</v>
      </c>
      <c r="CM27" s="33">
        <v>-0.1</v>
      </c>
      <c r="CN27" s="33">
        <v>-1.7</v>
      </c>
      <c r="CO27" s="33">
        <v>-0.5</v>
      </c>
      <c r="CP27" s="33">
        <v>-0.2</v>
      </c>
      <c r="CQ27" s="33">
        <v>-4.8</v>
      </c>
      <c r="CR27" s="33">
        <v>3.5</v>
      </c>
      <c r="CS27" s="33">
        <v>5.4</v>
      </c>
      <c r="CT27" s="33">
        <v>7</v>
      </c>
      <c r="CU27" s="33">
        <v>17.399999999999999</v>
      </c>
      <c r="CV27" s="33">
        <v>17.100000000000001</v>
      </c>
      <c r="CW27" s="33">
        <v>8.1999999999999993</v>
      </c>
      <c r="CX27" s="33">
        <v>9</v>
      </c>
      <c r="CY27" s="33">
        <v>7</v>
      </c>
      <c r="CZ27" s="33">
        <v>3.2</v>
      </c>
      <c r="DA27" s="33">
        <v>2</v>
      </c>
      <c r="DB27" s="33">
        <v>-1.5</v>
      </c>
      <c r="DC27" s="33">
        <v>-7.2</v>
      </c>
      <c r="DD27" s="33">
        <v>-5.9</v>
      </c>
      <c r="DE27" s="33">
        <v>-3.8</v>
      </c>
      <c r="DF27" s="33">
        <v>2.8</v>
      </c>
      <c r="DG27" s="34">
        <v>25</v>
      </c>
      <c r="DH27" s="34">
        <v>22</v>
      </c>
      <c r="DI27" s="34">
        <v>19.8</v>
      </c>
      <c r="DJ27" s="34">
        <v>13.6</v>
      </c>
      <c r="DK27" s="34">
        <v>-5.5</v>
      </c>
      <c r="DL27" s="34">
        <v>-3.1</v>
      </c>
      <c r="DM27" s="34">
        <v>5.9</v>
      </c>
      <c r="DN27" s="34">
        <v>3.2</v>
      </c>
      <c r="DO27" s="34">
        <v>17.2</v>
      </c>
      <c r="DP27" s="34">
        <v>16.2</v>
      </c>
      <c r="DQ27" s="34">
        <v>12</v>
      </c>
      <c r="DR27" s="34">
        <v>9</v>
      </c>
      <c r="DS27" s="66">
        <v>4.9000000000000004</v>
      </c>
      <c r="DT27" s="66">
        <v>6.5</v>
      </c>
      <c r="DU27" s="66">
        <v>8.4</v>
      </c>
      <c r="DV27" s="66">
        <v>4.9000000000000004</v>
      </c>
      <c r="DW27" s="66">
        <v>7</v>
      </c>
      <c r="DX27" s="66">
        <v>6.6</v>
      </c>
      <c r="DY27" s="66">
        <v>2.6</v>
      </c>
      <c r="DZ27" s="34">
        <v>3.7</v>
      </c>
      <c r="EA27" s="66">
        <v>5.2</v>
      </c>
      <c r="EB27" s="66">
        <v>6.1</v>
      </c>
      <c r="EC27" s="66">
        <v>3.7</v>
      </c>
      <c r="ED27" s="66">
        <v>3.4</v>
      </c>
    </row>
    <row r="28" spans="1:134" s="35" customFormat="1">
      <c r="A28" s="31" t="s">
        <v>228</v>
      </c>
      <c r="B28" s="34">
        <v>6842</v>
      </c>
      <c r="C28" s="34">
        <v>1828.8</v>
      </c>
      <c r="D28" s="34">
        <v>3764.6</v>
      </c>
      <c r="E28" s="34">
        <v>5706.8</v>
      </c>
      <c r="F28" s="34">
        <v>7775.1</v>
      </c>
      <c r="G28" s="34">
        <v>1968.6</v>
      </c>
      <c r="H28" s="34">
        <v>4045.2</v>
      </c>
      <c r="I28" s="34">
        <v>6117.6</v>
      </c>
      <c r="J28" s="34">
        <v>8442.6</v>
      </c>
      <c r="K28" s="33">
        <v>2056.4</v>
      </c>
      <c r="L28" s="33">
        <v>4212</v>
      </c>
      <c r="M28" s="33">
        <v>6347.7</v>
      </c>
      <c r="N28" s="33">
        <v>8697.7000000000007</v>
      </c>
      <c r="O28" s="33">
        <v>2174.1</v>
      </c>
      <c r="P28" s="33">
        <v>4400.6000000000004</v>
      </c>
      <c r="Q28" s="33">
        <v>6607.7</v>
      </c>
      <c r="R28" s="33">
        <v>8979.4</v>
      </c>
      <c r="S28" s="33">
        <v>2411.6</v>
      </c>
      <c r="T28" s="33">
        <v>4897.6000000000004</v>
      </c>
      <c r="U28" s="33">
        <v>7365.2</v>
      </c>
      <c r="V28" s="33">
        <v>9999.7999999999993</v>
      </c>
      <c r="W28" s="33">
        <v>2794.6</v>
      </c>
      <c r="X28" s="33">
        <v>5753.3</v>
      </c>
      <c r="Y28" s="33">
        <v>8665.9</v>
      </c>
      <c r="Z28" s="33">
        <v>11762</v>
      </c>
      <c r="AA28" s="33">
        <v>3124.2</v>
      </c>
      <c r="AB28" s="33">
        <v>6306.9</v>
      </c>
      <c r="AC28" s="33">
        <v>9475.7999999999993</v>
      </c>
      <c r="AD28" s="33">
        <v>12871.4</v>
      </c>
      <c r="AE28" s="33">
        <v>3313.8</v>
      </c>
      <c r="AF28" s="33">
        <v>6712.9</v>
      </c>
      <c r="AG28" s="33">
        <v>10121.5</v>
      </c>
      <c r="AH28" s="33">
        <v>13715.3</v>
      </c>
      <c r="AI28" s="33">
        <v>3493.2</v>
      </c>
      <c r="AJ28" s="33">
        <v>7062</v>
      </c>
      <c r="AK28" s="33">
        <v>10663.2</v>
      </c>
      <c r="AL28" s="33">
        <v>14401.4</v>
      </c>
      <c r="AM28" s="33">
        <v>3536.5</v>
      </c>
      <c r="AN28" s="33">
        <v>7186.9</v>
      </c>
      <c r="AO28" s="33">
        <v>10885.4</v>
      </c>
      <c r="AP28" s="33">
        <v>14720.6</v>
      </c>
      <c r="AQ28" s="33">
        <v>3593.2</v>
      </c>
      <c r="AR28" s="33">
        <v>7277</v>
      </c>
      <c r="AS28" s="33">
        <v>10984.4</v>
      </c>
      <c r="AT28" s="33">
        <v>14764.3</v>
      </c>
      <c r="AU28" s="33">
        <v>3340.3</v>
      </c>
      <c r="AV28" s="33">
        <v>6688.4</v>
      </c>
      <c r="AW28" s="33">
        <v>10148.4</v>
      </c>
      <c r="AX28" s="33">
        <v>13704.5</v>
      </c>
      <c r="AY28" s="33">
        <v>3243.4</v>
      </c>
      <c r="AZ28" s="33">
        <v>6761.9</v>
      </c>
      <c r="BA28" s="33">
        <v>10290.5</v>
      </c>
      <c r="BB28" s="33">
        <v>13891.7</v>
      </c>
      <c r="BC28" s="33">
        <v>3506.2</v>
      </c>
      <c r="BD28" s="33">
        <v>7485.5</v>
      </c>
      <c r="BE28" s="33">
        <v>11371</v>
      </c>
      <c r="BF28" s="33">
        <v>15098.6</v>
      </c>
      <c r="BG28" s="33">
        <v>3762.1</v>
      </c>
      <c r="BH28" s="33">
        <v>7859.7</v>
      </c>
      <c r="BI28" s="33">
        <v>11860</v>
      </c>
      <c r="BJ28" s="33">
        <v>15701.7</v>
      </c>
      <c r="BK28" s="33">
        <v>3995.4</v>
      </c>
      <c r="BL28" s="33">
        <v>8354.9</v>
      </c>
      <c r="BM28" s="34">
        <v>12605.2</v>
      </c>
      <c r="BN28" s="33">
        <v>16765.2</v>
      </c>
      <c r="BO28" s="33">
        <v>4149.6000000000004</v>
      </c>
      <c r="BP28" s="33">
        <v>8801.7000000000007</v>
      </c>
      <c r="BQ28" s="33">
        <v>13156</v>
      </c>
      <c r="BR28" s="33">
        <v>17472.400000000001</v>
      </c>
      <c r="BS28" s="33">
        <v>7.6</v>
      </c>
      <c r="BT28" s="33">
        <v>7.5</v>
      </c>
      <c r="BU28" s="33">
        <v>7.2</v>
      </c>
      <c r="BV28" s="33">
        <v>8.6</v>
      </c>
      <c r="BW28" s="33">
        <v>4.5</v>
      </c>
      <c r="BX28" s="33">
        <v>4.0999999999999996</v>
      </c>
      <c r="BY28" s="33">
        <v>3.8</v>
      </c>
      <c r="BZ28" s="33">
        <v>3</v>
      </c>
      <c r="CA28" s="33">
        <v>5.7</v>
      </c>
      <c r="CB28" s="33">
        <v>4.5</v>
      </c>
      <c r="CC28" s="33">
        <v>4.0999999999999996</v>
      </c>
      <c r="CD28" s="33">
        <v>3.2</v>
      </c>
      <c r="CE28" s="33">
        <v>10.9</v>
      </c>
      <c r="CF28" s="33">
        <v>11.3</v>
      </c>
      <c r="CG28" s="33">
        <v>11.5</v>
      </c>
      <c r="CH28" s="33">
        <v>11.4</v>
      </c>
      <c r="CI28" s="33">
        <v>15.9</v>
      </c>
      <c r="CJ28" s="33">
        <v>17.5</v>
      </c>
      <c r="CK28" s="33">
        <v>17.7</v>
      </c>
      <c r="CL28" s="33">
        <v>17.600000000000001</v>
      </c>
      <c r="CM28" s="33">
        <v>11.8</v>
      </c>
      <c r="CN28" s="33">
        <v>9.6</v>
      </c>
      <c r="CO28" s="33">
        <v>9.3000000000000007</v>
      </c>
      <c r="CP28" s="33">
        <v>9.4</v>
      </c>
      <c r="CQ28" s="33">
        <v>6.1</v>
      </c>
      <c r="CR28" s="33">
        <v>6.4</v>
      </c>
      <c r="CS28" s="33">
        <v>6.8</v>
      </c>
      <c r="CT28" s="33">
        <v>6.6</v>
      </c>
      <c r="CU28" s="33">
        <v>5.4</v>
      </c>
      <c r="CV28" s="33">
        <v>5.2</v>
      </c>
      <c r="CW28" s="33">
        <v>5.4</v>
      </c>
      <c r="CX28" s="33">
        <v>5</v>
      </c>
      <c r="CY28" s="33">
        <v>1.2</v>
      </c>
      <c r="CZ28" s="33">
        <v>1.8</v>
      </c>
      <c r="DA28" s="33">
        <v>2.1</v>
      </c>
      <c r="DB28" s="33">
        <v>2.2000000000000002</v>
      </c>
      <c r="DC28" s="33">
        <v>1.6</v>
      </c>
      <c r="DD28" s="33">
        <v>1.3</v>
      </c>
      <c r="DE28" s="33">
        <v>0.9</v>
      </c>
      <c r="DF28" s="33">
        <v>0.3</v>
      </c>
      <c r="DG28" s="34">
        <v>-7</v>
      </c>
      <c r="DH28" s="34">
        <v>-8.1</v>
      </c>
      <c r="DI28" s="34">
        <v>-7.6</v>
      </c>
      <c r="DJ28" s="34">
        <v>-7.2</v>
      </c>
      <c r="DK28" s="34">
        <v>-2.9</v>
      </c>
      <c r="DL28" s="34">
        <v>1.1000000000000001</v>
      </c>
      <c r="DM28" s="34">
        <v>1.4</v>
      </c>
      <c r="DN28" s="34">
        <v>1.4</v>
      </c>
      <c r="DO28" s="34">
        <v>8.1</v>
      </c>
      <c r="DP28" s="34">
        <v>10.7</v>
      </c>
      <c r="DQ28" s="34">
        <v>10.5</v>
      </c>
      <c r="DR28" s="34">
        <v>8.6999999999999993</v>
      </c>
      <c r="DS28" s="66">
        <v>7.3</v>
      </c>
      <c r="DT28" s="66">
        <v>5</v>
      </c>
      <c r="DU28" s="66">
        <v>4.3</v>
      </c>
      <c r="DV28" s="66">
        <v>4</v>
      </c>
      <c r="DW28" s="66">
        <v>6.2</v>
      </c>
      <c r="DX28" s="66">
        <v>6.3</v>
      </c>
      <c r="DY28" s="66">
        <v>6.3</v>
      </c>
      <c r="DZ28" s="34">
        <v>6.8</v>
      </c>
      <c r="EA28" s="66">
        <v>3.9</v>
      </c>
      <c r="EB28" s="66">
        <v>5.3</v>
      </c>
      <c r="EC28" s="66">
        <v>4.4000000000000004</v>
      </c>
      <c r="ED28" s="66">
        <v>4.2</v>
      </c>
    </row>
    <row r="29" spans="1:134" s="35" customFormat="1">
      <c r="A29" s="31" t="s">
        <v>229</v>
      </c>
      <c r="B29" s="34">
        <v>2792.5</v>
      </c>
      <c r="C29" s="34">
        <v>713.6</v>
      </c>
      <c r="D29" s="34">
        <v>1443.1</v>
      </c>
      <c r="E29" s="34">
        <v>2187.9</v>
      </c>
      <c r="F29" s="34">
        <v>2973.4</v>
      </c>
      <c r="G29" s="34">
        <v>844.5</v>
      </c>
      <c r="H29" s="34">
        <v>1708.1</v>
      </c>
      <c r="I29" s="34">
        <v>2598.4</v>
      </c>
      <c r="J29" s="34">
        <v>3521.1</v>
      </c>
      <c r="K29" s="33">
        <v>1098.5999999999999</v>
      </c>
      <c r="L29" s="33">
        <v>2176.6</v>
      </c>
      <c r="M29" s="33">
        <v>3187.3</v>
      </c>
      <c r="N29" s="33">
        <v>4100.3</v>
      </c>
      <c r="O29" s="33">
        <v>1268.5</v>
      </c>
      <c r="P29" s="33">
        <v>2499.6</v>
      </c>
      <c r="Q29" s="33">
        <v>3755.3</v>
      </c>
      <c r="R29" s="33">
        <v>5084</v>
      </c>
      <c r="S29" s="33">
        <v>1186.0999999999999</v>
      </c>
      <c r="T29" s="33">
        <v>2506.6</v>
      </c>
      <c r="U29" s="33">
        <v>3907.1</v>
      </c>
      <c r="V29" s="33">
        <v>5290.3</v>
      </c>
      <c r="W29" s="33">
        <v>1221.9000000000001</v>
      </c>
      <c r="X29" s="33">
        <v>2366.3000000000002</v>
      </c>
      <c r="Y29" s="33">
        <v>3655.3</v>
      </c>
      <c r="Z29" s="33">
        <v>5170.5</v>
      </c>
      <c r="AA29" s="33">
        <v>1426</v>
      </c>
      <c r="AB29" s="33">
        <v>3071.6</v>
      </c>
      <c r="AC29" s="33">
        <v>4851.5</v>
      </c>
      <c r="AD29" s="33">
        <v>6636.1</v>
      </c>
      <c r="AE29" s="33">
        <v>2402.1</v>
      </c>
      <c r="AF29" s="33">
        <v>4414</v>
      </c>
      <c r="AG29" s="33">
        <v>6411.8</v>
      </c>
      <c r="AH29" s="33">
        <v>8606.7999999999993</v>
      </c>
      <c r="AI29" s="33">
        <v>1970.8</v>
      </c>
      <c r="AJ29" s="33">
        <v>4181.8999999999996</v>
      </c>
      <c r="AK29" s="33">
        <v>6903.3</v>
      </c>
      <c r="AL29" s="33">
        <v>10057</v>
      </c>
      <c r="AM29" s="33">
        <v>3224</v>
      </c>
      <c r="AN29" s="33">
        <v>6836.7</v>
      </c>
      <c r="AO29" s="33">
        <v>10518.1</v>
      </c>
      <c r="AP29" s="33">
        <v>14583.1</v>
      </c>
      <c r="AQ29" s="33">
        <v>4064</v>
      </c>
      <c r="AR29" s="33">
        <v>8507.4</v>
      </c>
      <c r="AS29" s="33">
        <v>13438.9</v>
      </c>
      <c r="AT29" s="33">
        <v>18959.2</v>
      </c>
      <c r="AU29" s="33">
        <v>4454.6000000000004</v>
      </c>
      <c r="AV29" s="33">
        <v>9799.2999999999993</v>
      </c>
      <c r="AW29" s="33">
        <v>15800.3</v>
      </c>
      <c r="AX29" s="33">
        <v>21938.9</v>
      </c>
      <c r="AY29" s="33">
        <v>5494.8</v>
      </c>
      <c r="AZ29" s="33">
        <v>11162.2</v>
      </c>
      <c r="BA29" s="33">
        <v>17323.599999999999</v>
      </c>
      <c r="BB29" s="33">
        <v>24084.6</v>
      </c>
      <c r="BC29" s="33">
        <v>6448.4</v>
      </c>
      <c r="BD29" s="33">
        <v>13542.1</v>
      </c>
      <c r="BE29" s="33">
        <v>21479.200000000001</v>
      </c>
      <c r="BF29" s="33">
        <v>30066.400000000001</v>
      </c>
      <c r="BG29" s="33">
        <v>8740.6</v>
      </c>
      <c r="BH29" s="33">
        <v>17981</v>
      </c>
      <c r="BI29" s="33">
        <v>27616.3</v>
      </c>
      <c r="BJ29" s="33">
        <v>37524.699999999997</v>
      </c>
      <c r="BK29" s="33">
        <v>10533.5</v>
      </c>
      <c r="BL29" s="33">
        <v>21324.9</v>
      </c>
      <c r="BM29" s="34">
        <v>32360.3</v>
      </c>
      <c r="BN29" s="33">
        <v>43132.2</v>
      </c>
      <c r="BO29" s="33">
        <v>11872.5</v>
      </c>
      <c r="BP29" s="33">
        <v>24679.5</v>
      </c>
      <c r="BQ29" s="33">
        <v>37442.300000000003</v>
      </c>
      <c r="BR29" s="33">
        <v>51727.3</v>
      </c>
      <c r="BS29" s="33">
        <v>18.3</v>
      </c>
      <c r="BT29" s="33">
        <v>18.399999999999999</v>
      </c>
      <c r="BU29" s="33">
        <v>18.8</v>
      </c>
      <c r="BV29" s="33">
        <v>18.399999999999999</v>
      </c>
      <c r="BW29" s="33">
        <v>30.1</v>
      </c>
      <c r="BX29" s="33">
        <v>27.4</v>
      </c>
      <c r="BY29" s="33">
        <v>22.7</v>
      </c>
      <c r="BZ29" s="33">
        <v>16.5</v>
      </c>
      <c r="CA29" s="33">
        <v>15.5</v>
      </c>
      <c r="CB29" s="33">
        <v>14.8</v>
      </c>
      <c r="CC29" s="33">
        <v>17.8</v>
      </c>
      <c r="CD29" s="33">
        <v>24</v>
      </c>
      <c r="CE29" s="33">
        <v>-6.5</v>
      </c>
      <c r="CF29" s="33">
        <v>0.3</v>
      </c>
      <c r="CG29" s="33">
        <v>4</v>
      </c>
      <c r="CH29" s="33">
        <v>4.0999999999999996</v>
      </c>
      <c r="CI29" s="33">
        <v>3</v>
      </c>
      <c r="CJ29" s="33">
        <v>-5.6</v>
      </c>
      <c r="CK29" s="33">
        <v>-6.4</v>
      </c>
      <c r="CL29" s="33">
        <v>-2.2999999999999998</v>
      </c>
      <c r="CM29" s="33">
        <v>16.7</v>
      </c>
      <c r="CN29" s="33">
        <v>29.8</v>
      </c>
      <c r="CO29" s="33">
        <v>32.700000000000003</v>
      </c>
      <c r="CP29" s="33">
        <v>28.3</v>
      </c>
      <c r="CQ29" s="33">
        <v>68.400000000000006</v>
      </c>
      <c r="CR29" s="33">
        <v>43.7</v>
      </c>
      <c r="CS29" s="33">
        <v>32.200000000000003</v>
      </c>
      <c r="CT29" s="33">
        <v>29.7</v>
      </c>
      <c r="CU29" s="33">
        <v>-18</v>
      </c>
      <c r="CV29" s="33">
        <v>-5.3</v>
      </c>
      <c r="CW29" s="33">
        <v>7.7</v>
      </c>
      <c r="CX29" s="33">
        <v>16.8</v>
      </c>
      <c r="CY29" s="33">
        <v>63.6</v>
      </c>
      <c r="CZ29" s="33">
        <v>63.5</v>
      </c>
      <c r="DA29" s="33">
        <v>52.4</v>
      </c>
      <c r="DB29" s="33">
        <v>45</v>
      </c>
      <c r="DC29" s="33">
        <v>26.1</v>
      </c>
      <c r="DD29" s="33">
        <v>24.4</v>
      </c>
      <c r="DE29" s="33">
        <v>27.8</v>
      </c>
      <c r="DF29" s="33">
        <v>30</v>
      </c>
      <c r="DG29" s="34">
        <v>9.6</v>
      </c>
      <c r="DH29" s="34">
        <v>15.2</v>
      </c>
      <c r="DI29" s="34">
        <v>17.600000000000001</v>
      </c>
      <c r="DJ29" s="34">
        <v>15.7</v>
      </c>
      <c r="DK29" s="34">
        <v>23.3</v>
      </c>
      <c r="DL29" s="34">
        <v>13.9</v>
      </c>
      <c r="DM29" s="34">
        <v>9.6</v>
      </c>
      <c r="DN29" s="34">
        <v>9.8000000000000007</v>
      </c>
      <c r="DO29" s="34">
        <v>17.399999999999999</v>
      </c>
      <c r="DP29" s="34">
        <v>21.3</v>
      </c>
      <c r="DQ29" s="34">
        <v>24</v>
      </c>
      <c r="DR29" s="34">
        <v>24.8</v>
      </c>
      <c r="DS29" s="66">
        <v>35.5</v>
      </c>
      <c r="DT29" s="66">
        <v>32.799999999999997</v>
      </c>
      <c r="DU29" s="66">
        <v>28.6</v>
      </c>
      <c r="DV29" s="66">
        <v>24.8</v>
      </c>
      <c r="DW29" s="66">
        <v>20.5</v>
      </c>
      <c r="DX29" s="66">
        <v>18.600000000000001</v>
      </c>
      <c r="DY29" s="66">
        <v>17.2</v>
      </c>
      <c r="DZ29" s="34">
        <v>14.9</v>
      </c>
      <c r="EA29" s="66">
        <v>12.7</v>
      </c>
      <c r="EB29" s="66">
        <v>15.7</v>
      </c>
      <c r="EC29" s="66">
        <v>15.7</v>
      </c>
      <c r="ED29" s="66">
        <v>19.899999999999999</v>
      </c>
    </row>
    <row r="30" spans="1:134" s="35" customFormat="1">
      <c r="A30" s="31" t="s">
        <v>230</v>
      </c>
      <c r="B30" s="34">
        <v>2631.2</v>
      </c>
      <c r="C30" s="34">
        <v>600.6</v>
      </c>
      <c r="D30" s="34">
        <v>1160.0999999999999</v>
      </c>
      <c r="E30" s="34">
        <v>1903.6</v>
      </c>
      <c r="F30" s="34">
        <v>2823</v>
      </c>
      <c r="G30" s="34">
        <v>826.6</v>
      </c>
      <c r="H30" s="34">
        <v>1660.2</v>
      </c>
      <c r="I30" s="34">
        <v>2400.3000000000002</v>
      </c>
      <c r="J30" s="34">
        <v>2952.4</v>
      </c>
      <c r="K30" s="33">
        <v>773</v>
      </c>
      <c r="L30" s="33">
        <v>1723.7</v>
      </c>
      <c r="M30" s="33">
        <v>2614.8000000000002</v>
      </c>
      <c r="N30" s="33">
        <v>3270.9</v>
      </c>
      <c r="O30" s="33">
        <v>885.8</v>
      </c>
      <c r="P30" s="33">
        <v>1870.8</v>
      </c>
      <c r="Q30" s="33">
        <v>2837</v>
      </c>
      <c r="R30" s="33">
        <v>3602.4</v>
      </c>
      <c r="S30" s="33">
        <v>958.6</v>
      </c>
      <c r="T30" s="33">
        <v>1941.4</v>
      </c>
      <c r="U30" s="33">
        <v>2965.1</v>
      </c>
      <c r="V30" s="33">
        <v>3715</v>
      </c>
      <c r="W30" s="33">
        <v>1021</v>
      </c>
      <c r="X30" s="33">
        <v>2082.4</v>
      </c>
      <c r="Y30" s="33">
        <v>3147.7</v>
      </c>
      <c r="Z30" s="33">
        <v>4239.2</v>
      </c>
      <c r="AA30" s="33">
        <v>1133</v>
      </c>
      <c r="AB30" s="33">
        <v>2294.3000000000002</v>
      </c>
      <c r="AC30" s="33">
        <v>3415.9</v>
      </c>
      <c r="AD30" s="33">
        <v>4562.3</v>
      </c>
      <c r="AE30" s="33">
        <v>1177.0999999999999</v>
      </c>
      <c r="AF30" s="33">
        <v>2429</v>
      </c>
      <c r="AG30" s="33">
        <v>3705.3</v>
      </c>
      <c r="AH30" s="33">
        <v>5206.8999999999996</v>
      </c>
      <c r="AI30" s="33">
        <v>1331.3</v>
      </c>
      <c r="AJ30" s="33">
        <v>2706.5</v>
      </c>
      <c r="AK30" s="33">
        <v>4089.1</v>
      </c>
      <c r="AL30" s="33">
        <v>5582.2</v>
      </c>
      <c r="AM30" s="33">
        <v>1501.6</v>
      </c>
      <c r="AN30" s="33">
        <v>3042.5</v>
      </c>
      <c r="AO30" s="33">
        <v>4648.8999999999996</v>
      </c>
      <c r="AP30" s="33">
        <v>6397.8</v>
      </c>
      <c r="AQ30" s="33">
        <v>1621</v>
      </c>
      <c r="AR30" s="33">
        <v>3321.9</v>
      </c>
      <c r="AS30" s="33">
        <v>5283.5</v>
      </c>
      <c r="AT30" s="33">
        <v>7538.3</v>
      </c>
      <c r="AU30" s="33">
        <v>1824</v>
      </c>
      <c r="AV30" s="33">
        <v>3396.1</v>
      </c>
      <c r="AW30" s="33">
        <v>5401.9</v>
      </c>
      <c r="AX30" s="33">
        <v>7778.3</v>
      </c>
      <c r="AY30" s="33">
        <v>1949</v>
      </c>
      <c r="AZ30" s="33">
        <v>3680.4</v>
      </c>
      <c r="BA30" s="33">
        <v>5022.3999999999996</v>
      </c>
      <c r="BB30" s="33">
        <v>6938</v>
      </c>
      <c r="BC30" s="33">
        <v>1417.9</v>
      </c>
      <c r="BD30" s="33">
        <v>3041.1</v>
      </c>
      <c r="BE30" s="33">
        <v>4714.2</v>
      </c>
      <c r="BF30" s="33">
        <v>6892.1</v>
      </c>
      <c r="BG30" s="33">
        <v>1381.9</v>
      </c>
      <c r="BH30" s="33">
        <v>2901.2</v>
      </c>
      <c r="BI30" s="33">
        <v>5169.5</v>
      </c>
      <c r="BJ30" s="33">
        <v>8516.7999999999993</v>
      </c>
      <c r="BK30" s="33">
        <v>1695.6</v>
      </c>
      <c r="BL30" s="33">
        <v>3746.3</v>
      </c>
      <c r="BM30" s="34">
        <v>6647.9</v>
      </c>
      <c r="BN30" s="33">
        <v>10697.9</v>
      </c>
      <c r="BO30" s="33">
        <v>2434.1999999999998</v>
      </c>
      <c r="BP30" s="33">
        <v>5137.3</v>
      </c>
      <c r="BQ30" s="33">
        <v>7602.8</v>
      </c>
      <c r="BR30" s="33">
        <v>12167.1</v>
      </c>
      <c r="BS30" s="33">
        <v>37.6</v>
      </c>
      <c r="BT30" s="33">
        <v>43.1</v>
      </c>
      <c r="BU30" s="33">
        <v>26.1</v>
      </c>
      <c r="BV30" s="33">
        <v>4.5999999999999996</v>
      </c>
      <c r="BW30" s="33">
        <v>-6.5</v>
      </c>
      <c r="BX30" s="33">
        <v>3.8</v>
      </c>
      <c r="BY30" s="33">
        <v>8.9</v>
      </c>
      <c r="BZ30" s="33">
        <v>10.8</v>
      </c>
      <c r="CA30" s="33">
        <v>14.6</v>
      </c>
      <c r="CB30" s="33">
        <v>8.5</v>
      </c>
      <c r="CC30" s="33">
        <v>8.5</v>
      </c>
      <c r="CD30" s="33">
        <v>10.1</v>
      </c>
      <c r="CE30" s="33">
        <v>8.1999999999999993</v>
      </c>
      <c r="CF30" s="33">
        <v>3.8</v>
      </c>
      <c r="CG30" s="33">
        <v>4.5</v>
      </c>
      <c r="CH30" s="33">
        <v>3.1</v>
      </c>
      <c r="CI30" s="33">
        <v>6.5</v>
      </c>
      <c r="CJ30" s="33">
        <v>7.3</v>
      </c>
      <c r="CK30" s="33">
        <v>6.2</v>
      </c>
      <c r="CL30" s="33">
        <v>14.1</v>
      </c>
      <c r="CM30" s="33">
        <v>11</v>
      </c>
      <c r="CN30" s="33">
        <v>10.199999999999999</v>
      </c>
      <c r="CO30" s="33">
        <v>8.5</v>
      </c>
      <c r="CP30" s="33">
        <v>7.6</v>
      </c>
      <c r="CQ30" s="33">
        <v>3.9</v>
      </c>
      <c r="CR30" s="33">
        <v>5.9</v>
      </c>
      <c r="CS30" s="33">
        <v>8.5</v>
      </c>
      <c r="CT30" s="33">
        <v>14.1</v>
      </c>
      <c r="CU30" s="33">
        <v>13.1</v>
      </c>
      <c r="CV30" s="33">
        <v>11.4</v>
      </c>
      <c r="CW30" s="33">
        <v>10.4</v>
      </c>
      <c r="CX30" s="33">
        <v>7.2</v>
      </c>
      <c r="CY30" s="33">
        <v>12.8</v>
      </c>
      <c r="CZ30" s="33">
        <v>12.4</v>
      </c>
      <c r="DA30" s="33">
        <v>13.7</v>
      </c>
      <c r="DB30" s="33">
        <v>14.6</v>
      </c>
      <c r="DC30" s="33">
        <v>8</v>
      </c>
      <c r="DD30" s="33">
        <v>9.1999999999999993</v>
      </c>
      <c r="DE30" s="33">
        <v>13.7</v>
      </c>
      <c r="DF30" s="33">
        <v>17.8</v>
      </c>
      <c r="DG30" s="34">
        <v>12.5</v>
      </c>
      <c r="DH30" s="34">
        <v>2.2000000000000002</v>
      </c>
      <c r="DI30" s="34">
        <v>2.2000000000000002</v>
      </c>
      <c r="DJ30" s="34">
        <v>3.2</v>
      </c>
      <c r="DK30" s="34">
        <v>6.9</v>
      </c>
      <c r="DL30" s="34">
        <v>8.4</v>
      </c>
      <c r="DM30" s="34">
        <v>-7</v>
      </c>
      <c r="DN30" s="34">
        <v>-10.8</v>
      </c>
      <c r="DO30" s="34">
        <v>-27.3</v>
      </c>
      <c r="DP30" s="34">
        <v>-17.399999999999999</v>
      </c>
      <c r="DQ30" s="34">
        <v>-6.1</v>
      </c>
      <c r="DR30" s="34">
        <v>-0.7</v>
      </c>
      <c r="DS30" s="66">
        <v>-2.5</v>
      </c>
      <c r="DT30" s="66">
        <v>-4.5999999999999996</v>
      </c>
      <c r="DU30" s="66">
        <v>9.6999999999999993</v>
      </c>
      <c r="DV30" s="66">
        <v>23.6</v>
      </c>
      <c r="DW30" s="66">
        <v>22.7</v>
      </c>
      <c r="DX30" s="66">
        <v>29.1</v>
      </c>
      <c r="DY30" s="66">
        <v>28.6</v>
      </c>
      <c r="DZ30" s="34">
        <v>25.6</v>
      </c>
      <c r="EA30" s="66">
        <v>43.6</v>
      </c>
      <c r="EB30" s="66">
        <v>37.1</v>
      </c>
      <c r="EC30" s="66">
        <v>14.4</v>
      </c>
      <c r="ED30" s="66">
        <v>13.7</v>
      </c>
    </row>
    <row r="31" spans="1:134" s="35" customFormat="1">
      <c r="A31" s="31" t="s">
        <v>231</v>
      </c>
      <c r="B31" s="34">
        <v>11805</v>
      </c>
      <c r="C31" s="34">
        <v>2972.1</v>
      </c>
      <c r="D31" s="34">
        <v>5961.2</v>
      </c>
      <c r="E31" s="34">
        <v>8968.5</v>
      </c>
      <c r="F31" s="34">
        <v>11995</v>
      </c>
      <c r="G31" s="34">
        <v>3041</v>
      </c>
      <c r="H31" s="34">
        <v>6100.6</v>
      </c>
      <c r="I31" s="34">
        <v>9176.7999999999993</v>
      </c>
      <c r="J31" s="34">
        <v>12267.4</v>
      </c>
      <c r="K31" s="33">
        <v>3095.9</v>
      </c>
      <c r="L31" s="33">
        <v>6205.5</v>
      </c>
      <c r="M31" s="33">
        <v>9330.6</v>
      </c>
      <c r="N31" s="33">
        <v>12472.6</v>
      </c>
      <c r="O31" s="33">
        <v>3159</v>
      </c>
      <c r="P31" s="33">
        <v>6334.5</v>
      </c>
      <c r="Q31" s="33">
        <v>9524.4</v>
      </c>
      <c r="R31" s="33">
        <v>12726.5</v>
      </c>
      <c r="S31" s="33">
        <v>3213</v>
      </c>
      <c r="T31" s="33">
        <v>6439.9</v>
      </c>
      <c r="U31" s="33">
        <v>9682.5</v>
      </c>
      <c r="V31" s="33">
        <v>12942.8</v>
      </c>
      <c r="W31" s="33">
        <v>3282.5</v>
      </c>
      <c r="X31" s="33">
        <v>6562.4</v>
      </c>
      <c r="Y31" s="33">
        <v>9836.1</v>
      </c>
      <c r="Z31" s="33">
        <v>13099.5</v>
      </c>
      <c r="AA31" s="33">
        <v>3203.6</v>
      </c>
      <c r="AB31" s="33">
        <v>6430.1</v>
      </c>
      <c r="AC31" s="33">
        <v>9685.4</v>
      </c>
      <c r="AD31" s="33">
        <v>12976</v>
      </c>
      <c r="AE31" s="33">
        <v>3332.7</v>
      </c>
      <c r="AF31" s="33">
        <v>6684.9</v>
      </c>
      <c r="AG31" s="33">
        <v>10048.299999999999</v>
      </c>
      <c r="AH31" s="33">
        <v>13414.6</v>
      </c>
      <c r="AI31" s="33">
        <v>3333.4</v>
      </c>
      <c r="AJ31" s="33">
        <v>6686.7</v>
      </c>
      <c r="AK31" s="33">
        <v>10069</v>
      </c>
      <c r="AL31" s="33">
        <v>13489.8</v>
      </c>
      <c r="AM31" s="33">
        <v>3465.6</v>
      </c>
      <c r="AN31" s="33">
        <v>6972.7</v>
      </c>
      <c r="AO31" s="33">
        <v>10514.3</v>
      </c>
      <c r="AP31" s="33">
        <v>14083.2</v>
      </c>
      <c r="AQ31" s="33">
        <v>3583.2</v>
      </c>
      <c r="AR31" s="33">
        <v>7193.1</v>
      </c>
      <c r="AS31" s="33">
        <v>10836.5</v>
      </c>
      <c r="AT31" s="33">
        <v>14521</v>
      </c>
      <c r="AU31" s="33">
        <v>3723</v>
      </c>
      <c r="AV31" s="33">
        <v>7489.9</v>
      </c>
      <c r="AW31" s="33">
        <v>11296.2</v>
      </c>
      <c r="AX31" s="33">
        <v>15136.9</v>
      </c>
      <c r="AY31" s="33">
        <v>3860.7</v>
      </c>
      <c r="AZ31" s="33">
        <v>7759.6</v>
      </c>
      <c r="BA31" s="33">
        <v>11702.9</v>
      </c>
      <c r="BB31" s="33">
        <v>15599.6</v>
      </c>
      <c r="BC31" s="33">
        <v>3995.8</v>
      </c>
      <c r="BD31" s="33">
        <v>8031.2</v>
      </c>
      <c r="BE31" s="33">
        <v>12112.5</v>
      </c>
      <c r="BF31" s="33">
        <v>16099.4</v>
      </c>
      <c r="BG31" s="33">
        <v>4131.7</v>
      </c>
      <c r="BH31" s="33">
        <v>8304.2000000000007</v>
      </c>
      <c r="BI31" s="33">
        <v>12524.3</v>
      </c>
      <c r="BJ31" s="33">
        <v>16550.400000000001</v>
      </c>
      <c r="BK31" s="33">
        <v>4268</v>
      </c>
      <c r="BL31" s="33">
        <v>8611.5</v>
      </c>
      <c r="BM31" s="34">
        <v>12975.2</v>
      </c>
      <c r="BN31" s="33">
        <v>17125.5</v>
      </c>
      <c r="BO31" s="33">
        <v>4418.5</v>
      </c>
      <c r="BP31" s="33">
        <v>8913.2000000000007</v>
      </c>
      <c r="BQ31" s="33">
        <v>13415.9</v>
      </c>
      <c r="BR31" s="33">
        <v>17696.8</v>
      </c>
      <c r="BS31" s="33">
        <v>2.2999999999999998</v>
      </c>
      <c r="BT31" s="33">
        <v>2.2999999999999998</v>
      </c>
      <c r="BU31" s="33">
        <v>2.2999999999999998</v>
      </c>
      <c r="BV31" s="33">
        <v>2.2999999999999998</v>
      </c>
      <c r="BW31" s="33">
        <v>1.8</v>
      </c>
      <c r="BX31" s="33">
        <v>1.7</v>
      </c>
      <c r="BY31" s="33">
        <v>1.7</v>
      </c>
      <c r="BZ31" s="33">
        <v>1.7</v>
      </c>
      <c r="CA31" s="33">
        <v>2</v>
      </c>
      <c r="CB31" s="33">
        <v>2.1</v>
      </c>
      <c r="CC31" s="33">
        <v>2.1</v>
      </c>
      <c r="CD31" s="33">
        <v>2</v>
      </c>
      <c r="CE31" s="33">
        <v>1.7</v>
      </c>
      <c r="CF31" s="33">
        <v>1.7</v>
      </c>
      <c r="CG31" s="33">
        <v>1.7</v>
      </c>
      <c r="CH31" s="33">
        <v>1.7</v>
      </c>
      <c r="CI31" s="33">
        <v>2.2000000000000002</v>
      </c>
      <c r="CJ31" s="33">
        <v>1.9</v>
      </c>
      <c r="CK31" s="33">
        <v>1.6</v>
      </c>
      <c r="CL31" s="33">
        <v>1.2</v>
      </c>
      <c r="CM31" s="33">
        <v>-2.4</v>
      </c>
      <c r="CN31" s="33">
        <v>-2</v>
      </c>
      <c r="CO31" s="33">
        <v>-1.5</v>
      </c>
      <c r="CP31" s="33">
        <v>-0.9</v>
      </c>
      <c r="CQ31" s="33">
        <v>4</v>
      </c>
      <c r="CR31" s="33">
        <v>4</v>
      </c>
      <c r="CS31" s="33">
        <v>3.7</v>
      </c>
      <c r="CT31" s="33">
        <v>3.4</v>
      </c>
      <c r="CU31" s="33">
        <v>0</v>
      </c>
      <c r="CV31" s="33">
        <v>0</v>
      </c>
      <c r="CW31" s="33">
        <v>0.2</v>
      </c>
      <c r="CX31" s="33">
        <v>0.6</v>
      </c>
      <c r="CY31" s="33">
        <v>4</v>
      </c>
      <c r="CZ31" s="33">
        <v>4.3</v>
      </c>
      <c r="DA31" s="33">
        <v>4.4000000000000004</v>
      </c>
      <c r="DB31" s="33">
        <v>4.4000000000000004</v>
      </c>
      <c r="DC31" s="33">
        <v>3.4</v>
      </c>
      <c r="DD31" s="33">
        <v>3.2</v>
      </c>
      <c r="DE31" s="33">
        <v>3.1</v>
      </c>
      <c r="DF31" s="33">
        <v>3.1</v>
      </c>
      <c r="DG31" s="34">
        <v>3.9</v>
      </c>
      <c r="DH31" s="34">
        <v>4.0999999999999996</v>
      </c>
      <c r="DI31" s="34">
        <v>4.2</v>
      </c>
      <c r="DJ31" s="34">
        <v>4.2</v>
      </c>
      <c r="DK31" s="34">
        <v>3.7</v>
      </c>
      <c r="DL31" s="34">
        <v>3.6</v>
      </c>
      <c r="DM31" s="34">
        <v>3.6</v>
      </c>
      <c r="DN31" s="34">
        <v>3.1</v>
      </c>
      <c r="DO31" s="34">
        <v>3.5</v>
      </c>
      <c r="DP31" s="34">
        <v>3.5</v>
      </c>
      <c r="DQ31" s="34">
        <v>3.5</v>
      </c>
      <c r="DR31" s="34">
        <v>3.2</v>
      </c>
      <c r="DS31" s="66">
        <v>3.4</v>
      </c>
      <c r="DT31" s="66">
        <v>3.4</v>
      </c>
      <c r="DU31" s="66">
        <v>3.4</v>
      </c>
      <c r="DV31" s="66">
        <v>2.8</v>
      </c>
      <c r="DW31" s="66">
        <v>3.3</v>
      </c>
      <c r="DX31" s="66">
        <v>3.7</v>
      </c>
      <c r="DY31" s="66">
        <v>3.6</v>
      </c>
      <c r="DZ31" s="34">
        <v>3.5</v>
      </c>
      <c r="EA31" s="66">
        <v>3.5</v>
      </c>
      <c r="EB31" s="66">
        <v>3.5</v>
      </c>
      <c r="EC31" s="66">
        <v>3.4</v>
      </c>
      <c r="ED31" s="66">
        <v>3.3</v>
      </c>
    </row>
    <row r="32" spans="1:134" s="35" customFormat="1">
      <c r="A32" s="31" t="s">
        <v>232</v>
      </c>
      <c r="B32" s="34">
        <v>2181.1999999999998</v>
      </c>
      <c r="C32" s="34">
        <v>550.79999999999995</v>
      </c>
      <c r="D32" s="34">
        <v>1114.4000000000001</v>
      </c>
      <c r="E32" s="34">
        <v>1677.8</v>
      </c>
      <c r="F32" s="34">
        <v>2246.4</v>
      </c>
      <c r="G32" s="34">
        <v>568.79999999999995</v>
      </c>
      <c r="H32" s="34">
        <v>1146.4000000000001</v>
      </c>
      <c r="I32" s="34">
        <v>1732.8</v>
      </c>
      <c r="J32" s="34">
        <v>2322.1</v>
      </c>
      <c r="K32" s="33">
        <v>572.6</v>
      </c>
      <c r="L32" s="33">
        <v>1149</v>
      </c>
      <c r="M32" s="33">
        <v>1721.2</v>
      </c>
      <c r="N32" s="33">
        <v>2295.6999999999998</v>
      </c>
      <c r="O32" s="33">
        <v>572.9</v>
      </c>
      <c r="P32" s="33">
        <v>1143.4000000000001</v>
      </c>
      <c r="Q32" s="33">
        <v>1713.2</v>
      </c>
      <c r="R32" s="33">
        <v>2291.3000000000002</v>
      </c>
      <c r="S32" s="33">
        <v>598.6</v>
      </c>
      <c r="T32" s="33">
        <v>1203.5</v>
      </c>
      <c r="U32" s="33">
        <v>1806.4</v>
      </c>
      <c r="V32" s="33">
        <v>2402.1999999999998</v>
      </c>
      <c r="W32" s="33">
        <v>598.6</v>
      </c>
      <c r="X32" s="33">
        <v>1203.2</v>
      </c>
      <c r="Y32" s="33">
        <v>1811.2</v>
      </c>
      <c r="Z32" s="33">
        <v>2426.4</v>
      </c>
      <c r="AA32" s="33">
        <v>628.1</v>
      </c>
      <c r="AB32" s="33">
        <v>1256.8</v>
      </c>
      <c r="AC32" s="33">
        <v>1883.7</v>
      </c>
      <c r="AD32" s="33">
        <v>2510</v>
      </c>
      <c r="AE32" s="33">
        <v>644.4</v>
      </c>
      <c r="AF32" s="33">
        <v>1283.5999999999999</v>
      </c>
      <c r="AG32" s="33">
        <v>1926.1</v>
      </c>
      <c r="AH32" s="33">
        <v>2571.6999999999998</v>
      </c>
      <c r="AI32" s="33">
        <v>654.6</v>
      </c>
      <c r="AJ32" s="33">
        <v>1312.4</v>
      </c>
      <c r="AK32" s="33">
        <v>1966</v>
      </c>
      <c r="AL32" s="33">
        <v>2622.6</v>
      </c>
      <c r="AM32" s="33">
        <v>703.4</v>
      </c>
      <c r="AN32" s="33">
        <v>1439.7</v>
      </c>
      <c r="AO32" s="33">
        <v>2193.4</v>
      </c>
      <c r="AP32" s="33">
        <v>2943.9</v>
      </c>
      <c r="AQ32" s="33">
        <v>758.2</v>
      </c>
      <c r="AR32" s="33">
        <v>1530.9</v>
      </c>
      <c r="AS32" s="33">
        <v>2312.6</v>
      </c>
      <c r="AT32" s="33">
        <v>3096.2</v>
      </c>
      <c r="AU32" s="33">
        <v>792</v>
      </c>
      <c r="AV32" s="33">
        <v>1612.3</v>
      </c>
      <c r="AW32" s="33">
        <v>2437.4</v>
      </c>
      <c r="AX32" s="33">
        <v>3273</v>
      </c>
      <c r="AY32" s="33">
        <v>869.7</v>
      </c>
      <c r="AZ32" s="33">
        <v>1757.2</v>
      </c>
      <c r="BA32" s="33">
        <v>2610.8000000000002</v>
      </c>
      <c r="BB32" s="33">
        <v>3438.8</v>
      </c>
      <c r="BC32" s="33">
        <v>842.4</v>
      </c>
      <c r="BD32" s="33">
        <v>1696.9</v>
      </c>
      <c r="BE32" s="33">
        <v>2562.6</v>
      </c>
      <c r="BF32" s="33">
        <v>3435.4</v>
      </c>
      <c r="BG32" s="33">
        <v>886.8</v>
      </c>
      <c r="BH32" s="33">
        <v>1788</v>
      </c>
      <c r="BI32" s="33">
        <v>2690.2</v>
      </c>
      <c r="BJ32" s="33">
        <v>3596.9</v>
      </c>
      <c r="BK32" s="33">
        <v>909.5</v>
      </c>
      <c r="BL32" s="33">
        <v>1817.3</v>
      </c>
      <c r="BM32" s="34">
        <v>2731.8</v>
      </c>
      <c r="BN32" s="33">
        <v>3665</v>
      </c>
      <c r="BO32" s="33">
        <v>919.6</v>
      </c>
      <c r="BP32" s="33">
        <v>1840.5</v>
      </c>
      <c r="BQ32" s="33">
        <v>2762.5</v>
      </c>
      <c r="BR32" s="33">
        <v>3689.7</v>
      </c>
      <c r="BS32" s="33">
        <v>3.3</v>
      </c>
      <c r="BT32" s="33">
        <v>2.9</v>
      </c>
      <c r="BU32" s="33">
        <v>3.3</v>
      </c>
      <c r="BV32" s="33">
        <v>3.4</v>
      </c>
      <c r="BW32" s="33">
        <v>0.7</v>
      </c>
      <c r="BX32" s="33">
        <v>0.2</v>
      </c>
      <c r="BY32" s="33">
        <v>-0.7</v>
      </c>
      <c r="BZ32" s="33">
        <v>-1.1000000000000001</v>
      </c>
      <c r="CA32" s="33">
        <v>0.1</v>
      </c>
      <c r="CB32" s="33">
        <v>-0.5</v>
      </c>
      <c r="CC32" s="33">
        <v>-0.5</v>
      </c>
      <c r="CD32" s="33">
        <v>-0.2</v>
      </c>
      <c r="CE32" s="33">
        <v>4.5</v>
      </c>
      <c r="CF32" s="33">
        <v>5.3</v>
      </c>
      <c r="CG32" s="33">
        <v>5.4</v>
      </c>
      <c r="CH32" s="33">
        <v>4.8</v>
      </c>
      <c r="CI32" s="33">
        <v>0</v>
      </c>
      <c r="CJ32" s="33">
        <v>0</v>
      </c>
      <c r="CK32" s="33">
        <v>0.3</v>
      </c>
      <c r="CL32" s="33">
        <v>1</v>
      </c>
      <c r="CM32" s="33">
        <v>4.9000000000000004</v>
      </c>
      <c r="CN32" s="33">
        <v>4.5</v>
      </c>
      <c r="CO32" s="33">
        <v>4</v>
      </c>
      <c r="CP32" s="33">
        <v>3.4</v>
      </c>
      <c r="CQ32" s="33">
        <v>2.6</v>
      </c>
      <c r="CR32" s="33">
        <v>2.1</v>
      </c>
      <c r="CS32" s="33">
        <v>2.2000000000000002</v>
      </c>
      <c r="CT32" s="33">
        <v>2.5</v>
      </c>
      <c r="CU32" s="33">
        <v>1.6</v>
      </c>
      <c r="CV32" s="33">
        <v>2.2000000000000002</v>
      </c>
      <c r="CW32" s="33">
        <v>2.1</v>
      </c>
      <c r="CX32" s="33">
        <v>2</v>
      </c>
      <c r="CY32" s="33">
        <v>7.5</v>
      </c>
      <c r="CZ32" s="33">
        <v>9.6999999999999993</v>
      </c>
      <c r="DA32" s="33">
        <v>11.6</v>
      </c>
      <c r="DB32" s="33">
        <v>12.3</v>
      </c>
      <c r="DC32" s="33">
        <v>7.8</v>
      </c>
      <c r="DD32" s="33">
        <v>6.3</v>
      </c>
      <c r="DE32" s="33">
        <v>5.4</v>
      </c>
      <c r="DF32" s="33">
        <v>5.2</v>
      </c>
      <c r="DG32" s="34">
        <v>4.5</v>
      </c>
      <c r="DH32" s="34">
        <v>5.3</v>
      </c>
      <c r="DI32" s="34">
        <v>5.4</v>
      </c>
      <c r="DJ32" s="34">
        <v>5.7</v>
      </c>
      <c r="DK32" s="34">
        <v>9.8000000000000007</v>
      </c>
      <c r="DL32" s="34">
        <v>9</v>
      </c>
      <c r="DM32" s="34">
        <v>7.1</v>
      </c>
      <c r="DN32" s="34">
        <v>5.0999999999999996</v>
      </c>
      <c r="DO32" s="34">
        <v>-3.1</v>
      </c>
      <c r="DP32" s="34">
        <v>-3.4</v>
      </c>
      <c r="DQ32" s="34">
        <v>-1.8</v>
      </c>
      <c r="DR32" s="34">
        <v>-0.1</v>
      </c>
      <c r="DS32" s="66">
        <v>5.3</v>
      </c>
      <c r="DT32" s="66">
        <v>5.4</v>
      </c>
      <c r="DU32" s="66">
        <v>5</v>
      </c>
      <c r="DV32" s="66">
        <v>4.7</v>
      </c>
      <c r="DW32" s="66">
        <v>2.6</v>
      </c>
      <c r="DX32" s="66">
        <v>1.6</v>
      </c>
      <c r="DY32" s="66">
        <v>1.5</v>
      </c>
      <c r="DZ32" s="34">
        <v>1.9</v>
      </c>
      <c r="EA32" s="66">
        <v>1.1000000000000001</v>
      </c>
      <c r="EB32" s="66">
        <v>1.3</v>
      </c>
      <c r="EC32" s="66">
        <v>1.1000000000000001</v>
      </c>
      <c r="ED32" s="66">
        <v>0.7</v>
      </c>
    </row>
    <row r="33" spans="1:134" s="35" customFormat="1">
      <c r="A33" s="31" t="s">
        <v>233</v>
      </c>
      <c r="B33" s="34">
        <v>2097.9</v>
      </c>
      <c r="C33" s="34">
        <v>536.9</v>
      </c>
      <c r="D33" s="34">
        <v>1058.5999999999999</v>
      </c>
      <c r="E33" s="34">
        <v>1597.7</v>
      </c>
      <c r="F33" s="34">
        <v>2154.9</v>
      </c>
      <c r="G33" s="34">
        <v>568.6</v>
      </c>
      <c r="H33" s="34">
        <v>1120</v>
      </c>
      <c r="I33" s="34">
        <v>1620.9</v>
      </c>
      <c r="J33" s="34">
        <v>2142.5</v>
      </c>
      <c r="K33" s="34">
        <v>540.20000000000005</v>
      </c>
      <c r="L33" s="34">
        <v>1063.2</v>
      </c>
      <c r="M33" s="34">
        <v>1573.6</v>
      </c>
      <c r="N33" s="34">
        <v>2089.8000000000002</v>
      </c>
      <c r="O33" s="34">
        <v>524</v>
      </c>
      <c r="P33" s="34">
        <v>1033.3</v>
      </c>
      <c r="Q33" s="34">
        <v>1522.5</v>
      </c>
      <c r="R33" s="34">
        <v>2021.6</v>
      </c>
      <c r="S33" s="34">
        <v>507.7</v>
      </c>
      <c r="T33" s="34">
        <v>1020.4</v>
      </c>
      <c r="U33" s="34">
        <v>1525.8</v>
      </c>
      <c r="V33" s="34">
        <v>2038.2</v>
      </c>
      <c r="W33" s="34">
        <v>526.29999999999995</v>
      </c>
      <c r="X33" s="34">
        <v>1057.3</v>
      </c>
      <c r="Y33" s="34">
        <v>1600.8</v>
      </c>
      <c r="Z33" s="34">
        <v>2149.1999999999998</v>
      </c>
      <c r="AA33" s="34">
        <v>556.29999999999995</v>
      </c>
      <c r="AB33" s="34">
        <v>1106.3</v>
      </c>
      <c r="AC33" s="34">
        <v>1680</v>
      </c>
      <c r="AD33" s="34">
        <v>2266.9</v>
      </c>
      <c r="AE33" s="34">
        <v>606.79999999999995</v>
      </c>
      <c r="AF33" s="34">
        <v>1204.3</v>
      </c>
      <c r="AG33" s="34">
        <v>1793.3</v>
      </c>
      <c r="AH33" s="34">
        <v>2386.8000000000002</v>
      </c>
      <c r="AI33" s="34">
        <v>591.6</v>
      </c>
      <c r="AJ33" s="34">
        <v>1176.5999999999999</v>
      </c>
      <c r="AK33" s="34">
        <v>1764.9</v>
      </c>
      <c r="AL33" s="34">
        <v>2365.6</v>
      </c>
      <c r="AM33" s="34">
        <v>637.79999999999995</v>
      </c>
      <c r="AN33" s="34">
        <v>1275.5999999999999</v>
      </c>
      <c r="AO33" s="34">
        <v>1888.6</v>
      </c>
      <c r="AP33" s="34">
        <v>2503.4</v>
      </c>
      <c r="AQ33" s="34">
        <v>649.79999999999995</v>
      </c>
      <c r="AR33" s="34">
        <v>1281.5</v>
      </c>
      <c r="AS33" s="34">
        <v>1924.8</v>
      </c>
      <c r="AT33" s="34">
        <v>2579.4</v>
      </c>
      <c r="AU33" s="34">
        <v>662.6</v>
      </c>
      <c r="AV33" s="34">
        <v>1317.4</v>
      </c>
      <c r="AW33" s="34">
        <v>1983.3</v>
      </c>
      <c r="AX33" s="34">
        <v>2673.4</v>
      </c>
      <c r="AY33" s="34">
        <v>700.2</v>
      </c>
      <c r="AZ33" s="34">
        <v>1422.4</v>
      </c>
      <c r="BA33" s="34">
        <v>2159.1999999999998</v>
      </c>
      <c r="BB33" s="34">
        <v>2905.9</v>
      </c>
      <c r="BC33" s="34">
        <v>762.6</v>
      </c>
      <c r="BD33" s="34">
        <v>1501.8</v>
      </c>
      <c r="BE33" s="34">
        <v>2237.9</v>
      </c>
      <c r="BF33" s="34">
        <v>2984.5</v>
      </c>
      <c r="BG33" s="34">
        <v>772.3</v>
      </c>
      <c r="BH33" s="34">
        <v>1537.2</v>
      </c>
      <c r="BI33" s="34">
        <v>2304.1</v>
      </c>
      <c r="BJ33" s="34">
        <v>3080</v>
      </c>
      <c r="BK33" s="34">
        <v>803.8</v>
      </c>
      <c r="BL33" s="34">
        <v>1590.1</v>
      </c>
      <c r="BM33" s="34">
        <v>2383.9</v>
      </c>
      <c r="BN33" s="34">
        <v>3254.1</v>
      </c>
      <c r="BO33" s="34">
        <v>829.7</v>
      </c>
      <c r="BP33" s="34">
        <v>1633.9</v>
      </c>
      <c r="BQ33" s="34">
        <v>2450</v>
      </c>
      <c r="BR33" s="34">
        <v>3339.3</v>
      </c>
      <c r="BS33" s="34">
        <v>5.9</v>
      </c>
      <c r="BT33" s="34">
        <v>5.8</v>
      </c>
      <c r="BU33" s="34">
        <v>1.5</v>
      </c>
      <c r="BV33" s="34">
        <v>-0.6</v>
      </c>
      <c r="BW33" s="34">
        <v>-5</v>
      </c>
      <c r="BX33" s="34">
        <v>-5.0999999999999996</v>
      </c>
      <c r="BY33" s="34">
        <v>-2.9</v>
      </c>
      <c r="BZ33" s="34">
        <v>-2.5</v>
      </c>
      <c r="CA33" s="34">
        <v>-3</v>
      </c>
      <c r="CB33" s="34">
        <v>-2.8</v>
      </c>
      <c r="CC33" s="34">
        <v>-3.3</v>
      </c>
      <c r="CD33" s="34">
        <v>-3.3</v>
      </c>
      <c r="CE33" s="34">
        <v>-3.1</v>
      </c>
      <c r="CF33" s="34">
        <v>-1.2</v>
      </c>
      <c r="CG33" s="34">
        <v>0.2</v>
      </c>
      <c r="CH33" s="34">
        <v>0.8</v>
      </c>
      <c r="CI33" s="34">
        <v>3.7</v>
      </c>
      <c r="CJ33" s="34">
        <v>3.6</v>
      </c>
      <c r="CK33" s="34">
        <v>4.9000000000000004</v>
      </c>
      <c r="CL33" s="34">
        <v>5.4</v>
      </c>
      <c r="CM33" s="34">
        <v>5.7</v>
      </c>
      <c r="CN33" s="34">
        <v>4.5999999999999996</v>
      </c>
      <c r="CO33" s="34">
        <v>4.9000000000000004</v>
      </c>
      <c r="CP33" s="34">
        <v>5.5</v>
      </c>
      <c r="CQ33" s="34">
        <v>9.1</v>
      </c>
      <c r="CR33" s="34">
        <v>8.9</v>
      </c>
      <c r="CS33" s="34">
        <v>6.7</v>
      </c>
      <c r="CT33" s="34">
        <v>5.3</v>
      </c>
      <c r="CU33" s="34">
        <v>-2.5</v>
      </c>
      <c r="CV33" s="34">
        <v>-2.2999999999999998</v>
      </c>
      <c r="CW33" s="34">
        <v>-1.6</v>
      </c>
      <c r="CX33" s="34">
        <v>-0.9</v>
      </c>
      <c r="CY33" s="34">
        <v>7.8</v>
      </c>
      <c r="CZ33" s="34">
        <v>8.4</v>
      </c>
      <c r="DA33" s="34">
        <v>7</v>
      </c>
      <c r="DB33" s="34">
        <v>5.8</v>
      </c>
      <c r="DC33" s="34">
        <v>1.9</v>
      </c>
      <c r="DD33" s="34">
        <v>0.5</v>
      </c>
      <c r="DE33" s="34">
        <v>1.9</v>
      </c>
      <c r="DF33" s="34">
        <v>3</v>
      </c>
      <c r="DG33" s="34">
        <v>2</v>
      </c>
      <c r="DH33" s="34">
        <v>2.8</v>
      </c>
      <c r="DI33" s="34">
        <v>3</v>
      </c>
      <c r="DJ33" s="34">
        <v>3.6</v>
      </c>
      <c r="DK33" s="34">
        <v>5.7</v>
      </c>
      <c r="DL33" s="34">
        <v>8</v>
      </c>
      <c r="DM33" s="34">
        <v>8.9</v>
      </c>
      <c r="DN33" s="34">
        <v>8.6999999999999993</v>
      </c>
      <c r="DO33" s="34">
        <v>8.9</v>
      </c>
      <c r="DP33" s="34">
        <v>5.6</v>
      </c>
      <c r="DQ33" s="34">
        <v>3.6</v>
      </c>
      <c r="DR33" s="34">
        <v>2.7</v>
      </c>
      <c r="DS33" s="66">
        <v>1.3</v>
      </c>
      <c r="DT33" s="66">
        <v>2.4</v>
      </c>
      <c r="DU33" s="66">
        <v>3</v>
      </c>
      <c r="DV33" s="66">
        <v>3.2</v>
      </c>
      <c r="DW33" s="66">
        <v>4.0999999999999996</v>
      </c>
      <c r="DX33" s="66">
        <v>3.4</v>
      </c>
      <c r="DY33" s="66">
        <v>3.5</v>
      </c>
      <c r="DZ33" s="34">
        <v>5.7</v>
      </c>
      <c r="EA33" s="66">
        <v>3.2</v>
      </c>
      <c r="EB33" s="66">
        <v>2.8</v>
      </c>
      <c r="EC33" s="66">
        <v>2.8</v>
      </c>
      <c r="ED33" s="66">
        <v>2.6</v>
      </c>
    </row>
    <row r="34" spans="1:134" s="35" customFormat="1">
      <c r="A34" s="31" t="s">
        <v>234</v>
      </c>
      <c r="B34" s="34">
        <v>2557.6999999999998</v>
      </c>
      <c r="C34" s="34">
        <v>662</v>
      </c>
      <c r="D34" s="34">
        <v>1342.9</v>
      </c>
      <c r="E34" s="34">
        <v>2027.5</v>
      </c>
      <c r="F34" s="34">
        <v>2727.4</v>
      </c>
      <c r="G34" s="34">
        <v>711.2</v>
      </c>
      <c r="H34" s="34">
        <v>1435.3</v>
      </c>
      <c r="I34" s="34">
        <v>2170.9</v>
      </c>
      <c r="J34" s="34">
        <v>2910.4</v>
      </c>
      <c r="K34" s="34">
        <v>775.2</v>
      </c>
      <c r="L34" s="34">
        <v>1560.8</v>
      </c>
      <c r="M34" s="34">
        <v>2355.1999999999998</v>
      </c>
      <c r="N34" s="34">
        <v>3159.3</v>
      </c>
      <c r="O34" s="34">
        <v>817</v>
      </c>
      <c r="P34" s="34">
        <v>1643.8</v>
      </c>
      <c r="Q34" s="34">
        <v>2482.1999999999998</v>
      </c>
      <c r="R34" s="34">
        <v>3328</v>
      </c>
      <c r="S34" s="34">
        <v>848.1</v>
      </c>
      <c r="T34" s="34">
        <v>1703</v>
      </c>
      <c r="U34" s="34">
        <v>2553.9</v>
      </c>
      <c r="V34" s="34">
        <v>3408.4</v>
      </c>
      <c r="W34" s="34">
        <v>867.8</v>
      </c>
      <c r="X34" s="34">
        <v>1758.4</v>
      </c>
      <c r="Y34" s="34">
        <v>2648.6</v>
      </c>
      <c r="Z34" s="34">
        <v>3538.3</v>
      </c>
      <c r="AA34" s="34">
        <v>889</v>
      </c>
      <c r="AB34" s="34">
        <v>1774.8</v>
      </c>
      <c r="AC34" s="34">
        <v>2663.3</v>
      </c>
      <c r="AD34" s="34">
        <v>3566.7</v>
      </c>
      <c r="AE34" s="34">
        <v>915.5</v>
      </c>
      <c r="AF34" s="34">
        <v>1839.9</v>
      </c>
      <c r="AG34" s="34">
        <v>2765.8</v>
      </c>
      <c r="AH34" s="34">
        <v>3700</v>
      </c>
      <c r="AI34" s="34">
        <v>959.2</v>
      </c>
      <c r="AJ34" s="34">
        <v>1924.8</v>
      </c>
      <c r="AK34" s="34">
        <v>2895.5</v>
      </c>
      <c r="AL34" s="34">
        <v>3867.7</v>
      </c>
      <c r="AM34" s="34">
        <v>990.5</v>
      </c>
      <c r="AN34" s="34">
        <v>1992.6</v>
      </c>
      <c r="AO34" s="34">
        <v>2998.3</v>
      </c>
      <c r="AP34" s="34">
        <v>4007.1</v>
      </c>
      <c r="AQ34" s="34">
        <v>1021.7</v>
      </c>
      <c r="AR34" s="34">
        <v>2046</v>
      </c>
      <c r="AS34" s="34">
        <v>3077.6</v>
      </c>
      <c r="AT34" s="34">
        <v>4120.8</v>
      </c>
      <c r="AU34" s="34">
        <v>1054</v>
      </c>
      <c r="AV34" s="34">
        <v>2114.6999999999998</v>
      </c>
      <c r="AW34" s="34">
        <v>3177.1</v>
      </c>
      <c r="AX34" s="34">
        <v>4235.3999999999996</v>
      </c>
      <c r="AY34" s="34">
        <v>1053.0999999999999</v>
      </c>
      <c r="AZ34" s="34">
        <v>2084.6999999999998</v>
      </c>
      <c r="BA34" s="34">
        <v>3092.4</v>
      </c>
      <c r="BB34" s="34">
        <v>4087.4</v>
      </c>
      <c r="BC34" s="34">
        <v>1010.6</v>
      </c>
      <c r="BD34" s="34">
        <v>2022.4</v>
      </c>
      <c r="BE34" s="34">
        <v>3031.8</v>
      </c>
      <c r="BF34" s="34">
        <v>4043.1</v>
      </c>
      <c r="BG34" s="34">
        <v>1016.3</v>
      </c>
      <c r="BH34" s="34">
        <v>2040.5</v>
      </c>
      <c r="BI34" s="34">
        <v>3070.3</v>
      </c>
      <c r="BJ34" s="34">
        <v>4108.2</v>
      </c>
      <c r="BK34" s="34">
        <v>1046.7</v>
      </c>
      <c r="BL34" s="34">
        <v>2105.5</v>
      </c>
      <c r="BM34" s="34">
        <v>3170.5</v>
      </c>
      <c r="BN34" s="34">
        <v>4223</v>
      </c>
      <c r="BO34" s="34">
        <v>1063.8</v>
      </c>
      <c r="BP34" s="34">
        <v>2137.1999999999998</v>
      </c>
      <c r="BQ34" s="34">
        <v>3214.5</v>
      </c>
      <c r="BR34" s="34">
        <v>4278.1000000000004</v>
      </c>
      <c r="BS34" s="34">
        <v>7.4</v>
      </c>
      <c r="BT34" s="34">
        <v>6.9</v>
      </c>
      <c r="BU34" s="34">
        <v>7.1</v>
      </c>
      <c r="BV34" s="34">
        <v>6.7</v>
      </c>
      <c r="BW34" s="34">
        <v>9</v>
      </c>
      <c r="BX34" s="34">
        <v>8.6999999999999993</v>
      </c>
      <c r="BY34" s="34">
        <v>8.5</v>
      </c>
      <c r="BZ34" s="34">
        <v>8.6</v>
      </c>
      <c r="CA34" s="34">
        <v>5.4</v>
      </c>
      <c r="CB34" s="34">
        <v>5.3</v>
      </c>
      <c r="CC34" s="34">
        <v>5.4</v>
      </c>
      <c r="CD34" s="34">
        <v>5.3</v>
      </c>
      <c r="CE34" s="34">
        <v>3.8</v>
      </c>
      <c r="CF34" s="34">
        <v>3.6</v>
      </c>
      <c r="CG34" s="34">
        <v>2.9</v>
      </c>
      <c r="CH34" s="34">
        <v>2.4</v>
      </c>
      <c r="CI34" s="34">
        <v>2.2999999999999998</v>
      </c>
      <c r="CJ34" s="34">
        <v>3.3</v>
      </c>
      <c r="CK34" s="34">
        <v>3.7</v>
      </c>
      <c r="CL34" s="34">
        <v>3.8</v>
      </c>
      <c r="CM34" s="34">
        <v>2.5</v>
      </c>
      <c r="CN34" s="34">
        <v>0.9</v>
      </c>
      <c r="CO34" s="34">
        <v>0.6</v>
      </c>
      <c r="CP34" s="34">
        <v>0.8</v>
      </c>
      <c r="CQ34" s="34">
        <v>3</v>
      </c>
      <c r="CR34" s="34">
        <v>3.7</v>
      </c>
      <c r="CS34" s="34">
        <v>3.8</v>
      </c>
      <c r="CT34" s="34">
        <v>3.7</v>
      </c>
      <c r="CU34" s="34">
        <v>4.8</v>
      </c>
      <c r="CV34" s="34">
        <v>4.5999999999999996</v>
      </c>
      <c r="CW34" s="34">
        <v>4.7</v>
      </c>
      <c r="CX34" s="34">
        <v>4.5</v>
      </c>
      <c r="CY34" s="34">
        <v>3.3</v>
      </c>
      <c r="CZ34" s="34">
        <v>3.5</v>
      </c>
      <c r="DA34" s="34">
        <v>3.5</v>
      </c>
      <c r="DB34" s="34">
        <v>3.6</v>
      </c>
      <c r="DC34" s="34">
        <v>3.2</v>
      </c>
      <c r="DD34" s="34">
        <v>2.7</v>
      </c>
      <c r="DE34" s="34">
        <v>2.6</v>
      </c>
      <c r="DF34" s="34">
        <v>2.8</v>
      </c>
      <c r="DG34" s="34">
        <v>3.2</v>
      </c>
      <c r="DH34" s="34">
        <v>3.4</v>
      </c>
      <c r="DI34" s="34">
        <v>3.2</v>
      </c>
      <c r="DJ34" s="34">
        <v>2.8</v>
      </c>
      <c r="DK34" s="34">
        <v>-0.1</v>
      </c>
      <c r="DL34" s="34">
        <v>-1.4</v>
      </c>
      <c r="DM34" s="34">
        <v>-2.7</v>
      </c>
      <c r="DN34" s="34">
        <v>-3.5</v>
      </c>
      <c r="DO34" s="34">
        <v>-4</v>
      </c>
      <c r="DP34" s="34">
        <v>-3</v>
      </c>
      <c r="DQ34" s="34">
        <v>-2</v>
      </c>
      <c r="DR34" s="34">
        <v>-1.1000000000000001</v>
      </c>
      <c r="DS34" s="66">
        <v>0.6</v>
      </c>
      <c r="DT34" s="66">
        <v>0.9</v>
      </c>
      <c r="DU34" s="66">
        <v>1.3</v>
      </c>
      <c r="DV34" s="66">
        <v>1.6</v>
      </c>
      <c r="DW34" s="66">
        <v>3</v>
      </c>
      <c r="DX34" s="66">
        <v>3.2</v>
      </c>
      <c r="DY34" s="66">
        <v>3.3</v>
      </c>
      <c r="DZ34" s="34">
        <v>2.8</v>
      </c>
      <c r="EA34" s="66">
        <v>1.6</v>
      </c>
      <c r="EB34" s="66">
        <v>1.5</v>
      </c>
      <c r="EC34" s="66">
        <v>1.4</v>
      </c>
      <c r="ED34" s="66">
        <v>1.3</v>
      </c>
    </row>
    <row r="35" spans="1:134" s="35" customFormat="1">
      <c r="A35" s="31" t="s">
        <v>235</v>
      </c>
      <c r="B35" s="34">
        <v>8811.7999999999993</v>
      </c>
      <c r="C35" s="34">
        <v>2452.1</v>
      </c>
      <c r="D35" s="34">
        <v>4838.2</v>
      </c>
      <c r="E35" s="34">
        <v>7284.8</v>
      </c>
      <c r="F35" s="34">
        <v>9635</v>
      </c>
      <c r="G35" s="34">
        <v>2561.6999999999998</v>
      </c>
      <c r="H35" s="34">
        <v>5126.5</v>
      </c>
      <c r="I35" s="34">
        <v>7461.1</v>
      </c>
      <c r="J35" s="34">
        <v>9795.7999999999993</v>
      </c>
      <c r="K35" s="34">
        <v>2541.8000000000002</v>
      </c>
      <c r="L35" s="34">
        <v>5080.6000000000004</v>
      </c>
      <c r="M35" s="34">
        <v>7515.1</v>
      </c>
      <c r="N35" s="34">
        <v>9953.1</v>
      </c>
      <c r="O35" s="34">
        <v>2430</v>
      </c>
      <c r="P35" s="34">
        <v>4869.1000000000004</v>
      </c>
      <c r="Q35" s="34">
        <v>7322.8</v>
      </c>
      <c r="R35" s="34">
        <v>9787.4</v>
      </c>
      <c r="S35" s="34">
        <v>2567.8000000000002</v>
      </c>
      <c r="T35" s="34">
        <v>5154.5</v>
      </c>
      <c r="U35" s="34">
        <v>7894.5</v>
      </c>
      <c r="V35" s="34">
        <v>10690.2</v>
      </c>
      <c r="W35" s="34">
        <v>2969.6</v>
      </c>
      <c r="X35" s="34">
        <v>5987.4</v>
      </c>
      <c r="Y35" s="34">
        <v>9030.9</v>
      </c>
      <c r="Z35" s="34">
        <v>12058.3</v>
      </c>
      <c r="AA35" s="34">
        <v>3377.4</v>
      </c>
      <c r="AB35" s="34">
        <v>6718.8</v>
      </c>
      <c r="AC35" s="34">
        <v>10033.1</v>
      </c>
      <c r="AD35" s="34">
        <v>13333.1</v>
      </c>
      <c r="AE35" s="34">
        <v>3394.4</v>
      </c>
      <c r="AF35" s="34">
        <v>6757.5</v>
      </c>
      <c r="AG35" s="34">
        <v>10062.299999999999</v>
      </c>
      <c r="AH35" s="34">
        <v>13277</v>
      </c>
      <c r="AI35" s="34">
        <v>3681.7</v>
      </c>
      <c r="AJ35" s="34">
        <v>7283.2</v>
      </c>
      <c r="AK35" s="34">
        <v>10856.5</v>
      </c>
      <c r="AL35" s="34">
        <v>14455.6</v>
      </c>
      <c r="AM35" s="34">
        <v>3561.1</v>
      </c>
      <c r="AN35" s="34">
        <v>7170.1</v>
      </c>
      <c r="AO35" s="34">
        <v>10783.9</v>
      </c>
      <c r="AP35" s="34">
        <v>14356.2</v>
      </c>
      <c r="AQ35" s="34">
        <v>3771</v>
      </c>
      <c r="AR35" s="34">
        <v>7496.8</v>
      </c>
      <c r="AS35" s="34">
        <v>11224.5</v>
      </c>
      <c r="AT35" s="34">
        <v>14994</v>
      </c>
      <c r="AU35" s="34">
        <v>3864.7</v>
      </c>
      <c r="AV35" s="34">
        <v>7748.4</v>
      </c>
      <c r="AW35" s="34">
        <v>11591.5</v>
      </c>
      <c r="AX35" s="34">
        <v>15480.4</v>
      </c>
      <c r="AY35" s="34">
        <v>3931.6</v>
      </c>
      <c r="AZ35" s="34">
        <v>7882.2</v>
      </c>
      <c r="BA35" s="34">
        <v>11902.7</v>
      </c>
      <c r="BB35" s="34">
        <v>15926.8</v>
      </c>
      <c r="BC35" s="34">
        <v>3878.7</v>
      </c>
      <c r="BD35" s="34">
        <v>7776.1</v>
      </c>
      <c r="BE35" s="34">
        <v>11694.9</v>
      </c>
      <c r="BF35" s="34">
        <v>15579.5</v>
      </c>
      <c r="BG35" s="34">
        <v>4151.3</v>
      </c>
      <c r="BH35" s="34">
        <v>8322.7000000000007</v>
      </c>
      <c r="BI35" s="34">
        <v>12615.9</v>
      </c>
      <c r="BJ35" s="34">
        <v>16774.900000000001</v>
      </c>
      <c r="BK35" s="34">
        <v>4587.2</v>
      </c>
      <c r="BL35" s="34">
        <v>8876.5</v>
      </c>
      <c r="BM35" s="34">
        <v>13461.1</v>
      </c>
      <c r="BN35" s="34">
        <v>17647.2</v>
      </c>
      <c r="BO35" s="34">
        <v>4695.6000000000004</v>
      </c>
      <c r="BP35" s="34">
        <v>9086.1</v>
      </c>
      <c r="BQ35" s="34">
        <v>13761.5</v>
      </c>
      <c r="BR35" s="34">
        <v>18495</v>
      </c>
      <c r="BS35" s="34">
        <v>4.5</v>
      </c>
      <c r="BT35" s="34">
        <v>6</v>
      </c>
      <c r="BU35" s="34">
        <v>2.4</v>
      </c>
      <c r="BV35" s="34">
        <v>1.7</v>
      </c>
      <c r="BW35" s="34">
        <v>-0.8</v>
      </c>
      <c r="BX35" s="34">
        <v>-0.9</v>
      </c>
      <c r="BY35" s="34">
        <v>0.7</v>
      </c>
      <c r="BZ35" s="34">
        <v>1.6</v>
      </c>
      <c r="CA35" s="34">
        <v>-4.4000000000000004</v>
      </c>
      <c r="CB35" s="34">
        <v>-4.2</v>
      </c>
      <c r="CC35" s="34">
        <v>-2.6</v>
      </c>
      <c r="CD35" s="34">
        <v>-1.7</v>
      </c>
      <c r="CE35" s="34">
        <v>5.7</v>
      </c>
      <c r="CF35" s="34">
        <v>5.9</v>
      </c>
      <c r="CG35" s="34">
        <v>7.8</v>
      </c>
      <c r="CH35" s="34">
        <v>9.1999999999999993</v>
      </c>
      <c r="CI35" s="34">
        <v>15.6</v>
      </c>
      <c r="CJ35" s="34">
        <v>16.2</v>
      </c>
      <c r="CK35" s="34">
        <v>14.4</v>
      </c>
      <c r="CL35" s="34">
        <v>12.8</v>
      </c>
      <c r="CM35" s="34">
        <v>13.7</v>
      </c>
      <c r="CN35" s="34">
        <v>12.2</v>
      </c>
      <c r="CO35" s="34">
        <v>11.1</v>
      </c>
      <c r="CP35" s="34">
        <v>10.6</v>
      </c>
      <c r="CQ35" s="34">
        <v>0.5</v>
      </c>
      <c r="CR35" s="34">
        <v>0.6</v>
      </c>
      <c r="CS35" s="34">
        <v>0.3</v>
      </c>
      <c r="CT35" s="34">
        <v>-0.4</v>
      </c>
      <c r="CU35" s="34">
        <v>8.5</v>
      </c>
      <c r="CV35" s="34">
        <v>7.8</v>
      </c>
      <c r="CW35" s="34">
        <v>7.9</v>
      </c>
      <c r="CX35" s="34">
        <v>8.9</v>
      </c>
      <c r="CY35" s="34">
        <v>-3.3</v>
      </c>
      <c r="CZ35" s="34">
        <v>-1.6</v>
      </c>
      <c r="DA35" s="34">
        <v>-0.7</v>
      </c>
      <c r="DB35" s="34">
        <v>-0.7</v>
      </c>
      <c r="DC35" s="34">
        <v>5.9</v>
      </c>
      <c r="DD35" s="34">
        <v>4.5999999999999996</v>
      </c>
      <c r="DE35" s="34">
        <v>4.0999999999999996</v>
      </c>
      <c r="DF35" s="34">
        <v>4.4000000000000004</v>
      </c>
      <c r="DG35" s="34">
        <v>2.5</v>
      </c>
      <c r="DH35" s="34">
        <v>3.4</v>
      </c>
      <c r="DI35" s="34">
        <v>3.3</v>
      </c>
      <c r="DJ35" s="34">
        <v>3.2</v>
      </c>
      <c r="DK35" s="34">
        <v>1.7</v>
      </c>
      <c r="DL35" s="34">
        <v>1.7</v>
      </c>
      <c r="DM35" s="34">
        <v>2.7</v>
      </c>
      <c r="DN35" s="34">
        <v>2.9</v>
      </c>
      <c r="DO35" s="34">
        <v>-1.3</v>
      </c>
      <c r="DP35" s="34">
        <v>-1.3</v>
      </c>
      <c r="DQ35" s="34">
        <v>-1.7</v>
      </c>
      <c r="DR35" s="34">
        <v>-2.2000000000000002</v>
      </c>
      <c r="DS35" s="66">
        <v>7</v>
      </c>
      <c r="DT35" s="66">
        <v>7</v>
      </c>
      <c r="DU35" s="66">
        <v>7.9</v>
      </c>
      <c r="DV35" s="66">
        <v>7.7</v>
      </c>
      <c r="DW35" s="66">
        <v>10.5</v>
      </c>
      <c r="DX35" s="66">
        <v>6.7</v>
      </c>
      <c r="DY35" s="66">
        <v>6.7</v>
      </c>
      <c r="DZ35" s="34">
        <v>5.2</v>
      </c>
      <c r="EA35" s="66">
        <v>2.4</v>
      </c>
      <c r="EB35" s="66">
        <v>2.4</v>
      </c>
      <c r="EC35" s="66">
        <v>2.2000000000000002</v>
      </c>
      <c r="ED35" s="66">
        <v>4.8</v>
      </c>
    </row>
    <row r="36" spans="1:134" s="35" customFormat="1">
      <c r="A36" s="31" t="s">
        <v>236</v>
      </c>
      <c r="B36" s="34">
        <v>-511.9</v>
      </c>
      <c r="C36" s="34">
        <v>-143.19999999999999</v>
      </c>
      <c r="D36" s="34">
        <v>-342.7</v>
      </c>
      <c r="E36" s="34">
        <v>-632.79999999999995</v>
      </c>
      <c r="F36" s="34">
        <v>-1085.2</v>
      </c>
      <c r="G36" s="34">
        <v>-171.4</v>
      </c>
      <c r="H36" s="34">
        <v>-400.3</v>
      </c>
      <c r="I36" s="34">
        <v>-683.9</v>
      </c>
      <c r="J36" s="34">
        <v>-1053.8</v>
      </c>
      <c r="K36" s="34">
        <v>-319</v>
      </c>
      <c r="L36" s="34">
        <v>-798.5</v>
      </c>
      <c r="M36" s="34">
        <v>-1223.8</v>
      </c>
      <c r="N36" s="34">
        <v>-1675.6</v>
      </c>
      <c r="O36" s="34">
        <v>-406.4</v>
      </c>
      <c r="P36" s="34">
        <v>-890.6</v>
      </c>
      <c r="Q36" s="34">
        <v>-1391.1</v>
      </c>
      <c r="R36" s="34">
        <v>-1729.7</v>
      </c>
      <c r="S36" s="34">
        <v>-486.6</v>
      </c>
      <c r="T36" s="34">
        <v>-1075.9000000000001</v>
      </c>
      <c r="U36" s="34">
        <v>-1648.3</v>
      </c>
      <c r="V36" s="34">
        <v>-2088.1</v>
      </c>
      <c r="W36" s="34">
        <v>-731.5</v>
      </c>
      <c r="X36" s="34">
        <v>-1566.4</v>
      </c>
      <c r="Y36" s="34">
        <v>-2456.9</v>
      </c>
      <c r="Z36" s="34">
        <v>-3476</v>
      </c>
      <c r="AA36" s="34">
        <v>-1094.0999999999999</v>
      </c>
      <c r="AB36" s="34">
        <v>-2175</v>
      </c>
      <c r="AC36" s="34">
        <v>-3256.1</v>
      </c>
      <c r="AD36" s="34">
        <v>-4434.6000000000004</v>
      </c>
      <c r="AE36" s="34">
        <v>-1131.0999999999999</v>
      </c>
      <c r="AF36" s="34">
        <v>-2247.6999999999998</v>
      </c>
      <c r="AG36" s="34">
        <v>-3480.9</v>
      </c>
      <c r="AH36" s="34">
        <v>-5039.6000000000004</v>
      </c>
      <c r="AI36" s="34">
        <v>-1253.3</v>
      </c>
      <c r="AJ36" s="34">
        <v>-2571.6999999999998</v>
      </c>
      <c r="AK36" s="34">
        <v>-4003.1</v>
      </c>
      <c r="AL36" s="34">
        <v>-5566.3</v>
      </c>
      <c r="AM36" s="34">
        <v>-1398.9</v>
      </c>
      <c r="AN36" s="34">
        <v>-2823.5</v>
      </c>
      <c r="AO36" s="34">
        <v>-4366</v>
      </c>
      <c r="AP36" s="34">
        <v>-6134.3</v>
      </c>
      <c r="AQ36" s="34">
        <v>-1559.1</v>
      </c>
      <c r="AR36" s="34">
        <v>-3197.8</v>
      </c>
      <c r="AS36" s="34">
        <v>-5166.5</v>
      </c>
      <c r="AT36" s="34">
        <v>-6970.5</v>
      </c>
      <c r="AU36" s="34">
        <v>-1156</v>
      </c>
      <c r="AV36" s="34">
        <v>-1835.2</v>
      </c>
      <c r="AW36" s="34">
        <v>-3182.3</v>
      </c>
      <c r="AX36" s="34">
        <v>-5173.1000000000004</v>
      </c>
      <c r="AY36" s="34">
        <v>-1077.5</v>
      </c>
      <c r="AZ36" s="34">
        <v>-2401.6</v>
      </c>
      <c r="BA36" s="34">
        <v>-3033.9</v>
      </c>
      <c r="BB36" s="34">
        <v>-4211.8999999999996</v>
      </c>
      <c r="BC36" s="34">
        <v>-1552</v>
      </c>
      <c r="BD36" s="34">
        <v>-2997.5</v>
      </c>
      <c r="BE36" s="34">
        <v>-4121.1000000000004</v>
      </c>
      <c r="BF36" s="34">
        <v>-5624.4</v>
      </c>
      <c r="BG36" s="34">
        <v>-1395.8</v>
      </c>
      <c r="BH36" s="34">
        <v>-2600.6999999999998</v>
      </c>
      <c r="BI36" s="34">
        <v>-4238.2</v>
      </c>
      <c r="BJ36" s="34">
        <v>-6574</v>
      </c>
      <c r="BK36" s="34">
        <v>-1503.2</v>
      </c>
      <c r="BL36" s="34">
        <v>-3065.3</v>
      </c>
      <c r="BM36" s="34">
        <v>-5254.9</v>
      </c>
      <c r="BN36" s="34">
        <v>-8025.6</v>
      </c>
      <c r="BO36" s="34">
        <v>-1864</v>
      </c>
      <c r="BP36" s="34">
        <v>-3720.3</v>
      </c>
      <c r="BQ36" s="34">
        <v>-6208.9</v>
      </c>
      <c r="BR36" s="34">
        <v>-9640.6</v>
      </c>
      <c r="BS36" s="34">
        <v>19.7</v>
      </c>
      <c r="BT36" s="34">
        <v>16.8</v>
      </c>
      <c r="BU36" s="34">
        <v>8.1</v>
      </c>
      <c r="BV36" s="34">
        <v>-2.9</v>
      </c>
      <c r="BW36" s="34">
        <v>86.1</v>
      </c>
      <c r="BX36" s="34">
        <v>99.5</v>
      </c>
      <c r="BY36" s="34">
        <v>78.900000000000006</v>
      </c>
      <c r="BZ36" s="34">
        <v>59</v>
      </c>
      <c r="CA36" s="34">
        <v>27.4</v>
      </c>
      <c r="CB36" s="34">
        <v>11.5</v>
      </c>
      <c r="CC36" s="34">
        <v>13.7</v>
      </c>
      <c r="CD36" s="34">
        <v>3.2</v>
      </c>
      <c r="CE36" s="34">
        <v>19.7</v>
      </c>
      <c r="CF36" s="34">
        <v>20.8</v>
      </c>
      <c r="CG36" s="34">
        <v>18.5</v>
      </c>
      <c r="CH36" s="34">
        <v>20.7</v>
      </c>
      <c r="CI36" s="34">
        <v>50.3</v>
      </c>
      <c r="CJ36" s="34">
        <v>45.6</v>
      </c>
      <c r="CK36" s="34">
        <v>49.1</v>
      </c>
      <c r="CL36" s="34">
        <v>66.5</v>
      </c>
      <c r="CM36" s="34">
        <v>49.6</v>
      </c>
      <c r="CN36" s="34">
        <v>38.9</v>
      </c>
      <c r="CO36" s="34">
        <v>32.5</v>
      </c>
      <c r="CP36" s="34">
        <v>27.6</v>
      </c>
      <c r="CQ36" s="34">
        <v>3.4</v>
      </c>
      <c r="CR36" s="34">
        <v>3.3</v>
      </c>
      <c r="CS36" s="34">
        <v>6.9</v>
      </c>
      <c r="CT36" s="34">
        <v>13.6</v>
      </c>
      <c r="CU36" s="34">
        <v>10.8</v>
      </c>
      <c r="CV36" s="34">
        <v>14.4</v>
      </c>
      <c r="CW36" s="34">
        <v>15</v>
      </c>
      <c r="CX36" s="34">
        <v>10.5</v>
      </c>
      <c r="CY36" s="34">
        <v>11.6</v>
      </c>
      <c r="CZ36" s="34">
        <v>9.8000000000000007</v>
      </c>
      <c r="DA36" s="34">
        <v>9.1</v>
      </c>
      <c r="DB36" s="34">
        <v>10.199999999999999</v>
      </c>
      <c r="DC36" s="34">
        <v>11.5</v>
      </c>
      <c r="DD36" s="34">
        <v>13.3</v>
      </c>
      <c r="DE36" s="34">
        <v>18.3</v>
      </c>
      <c r="DF36" s="34">
        <v>13.6</v>
      </c>
      <c r="DG36" s="34">
        <v>-25.9</v>
      </c>
      <c r="DH36" s="34">
        <v>-42.6</v>
      </c>
      <c r="DI36" s="34">
        <v>-38.4</v>
      </c>
      <c r="DJ36" s="34">
        <v>-25.8</v>
      </c>
      <c r="DK36" s="34">
        <v>-6.8</v>
      </c>
      <c r="DL36" s="34">
        <v>30.9</v>
      </c>
      <c r="DM36" s="34">
        <v>-4.7</v>
      </c>
      <c r="DN36" s="34">
        <v>-18.600000000000001</v>
      </c>
      <c r="DO36" s="34">
        <v>44</v>
      </c>
      <c r="DP36" s="34">
        <v>24.8</v>
      </c>
      <c r="DQ36" s="34">
        <v>35.799999999999997</v>
      </c>
      <c r="DR36" s="34">
        <v>33.5</v>
      </c>
      <c r="DS36" s="66">
        <v>-10.1</v>
      </c>
      <c r="DT36" s="66">
        <v>-13.2</v>
      </c>
      <c r="DU36" s="66">
        <v>2.8</v>
      </c>
      <c r="DV36" s="66">
        <v>16.899999999999999</v>
      </c>
      <c r="DW36" s="66">
        <v>7.7</v>
      </c>
      <c r="DX36" s="66">
        <v>17.899999999999999</v>
      </c>
      <c r="DY36" s="66">
        <v>24</v>
      </c>
      <c r="DZ36" s="34">
        <v>22.1</v>
      </c>
      <c r="EA36" s="66">
        <v>24</v>
      </c>
      <c r="EB36" s="66">
        <v>21.4</v>
      </c>
      <c r="EC36" s="66">
        <v>18.2</v>
      </c>
      <c r="ED36" s="66">
        <v>20.100000000000001</v>
      </c>
    </row>
    <row r="37" spans="1:134" s="35" customFormat="1">
      <c r="A37" s="62" t="s">
        <v>237</v>
      </c>
      <c r="B37" s="34">
        <v>114643.8</v>
      </c>
      <c r="C37" s="34">
        <v>31110.1</v>
      </c>
      <c r="D37" s="34">
        <v>62291.8</v>
      </c>
      <c r="E37" s="34">
        <v>92208.8</v>
      </c>
      <c r="F37" s="34">
        <v>125981.2</v>
      </c>
      <c r="G37" s="34">
        <v>32379</v>
      </c>
      <c r="H37" s="34">
        <v>65861.399999999994</v>
      </c>
      <c r="I37" s="34">
        <v>97633.1</v>
      </c>
      <c r="J37" s="34">
        <v>133786</v>
      </c>
      <c r="K37" s="34">
        <v>33815.199999999997</v>
      </c>
      <c r="L37" s="34">
        <v>68480.100000000006</v>
      </c>
      <c r="M37" s="34">
        <v>100853.8</v>
      </c>
      <c r="N37" s="34">
        <v>137470.39999999999</v>
      </c>
      <c r="O37" s="34">
        <v>35915.5</v>
      </c>
      <c r="P37" s="34">
        <v>72308.100000000006</v>
      </c>
      <c r="Q37" s="34">
        <v>106622.7</v>
      </c>
      <c r="R37" s="34">
        <v>145705.70000000001</v>
      </c>
      <c r="S37" s="34">
        <v>39379.5</v>
      </c>
      <c r="T37" s="34">
        <v>78288.899999999994</v>
      </c>
      <c r="U37" s="34">
        <v>114482.7</v>
      </c>
      <c r="V37" s="34">
        <v>155417.5</v>
      </c>
      <c r="W37" s="34">
        <v>41530.1</v>
      </c>
      <c r="X37" s="34">
        <v>83549.100000000006</v>
      </c>
      <c r="Y37" s="34">
        <v>122065.4</v>
      </c>
      <c r="Z37" s="34">
        <v>167003.5</v>
      </c>
      <c r="AA37" s="34">
        <v>43789.1</v>
      </c>
      <c r="AB37" s="34">
        <v>87703.1</v>
      </c>
      <c r="AC37" s="34">
        <v>129318.39999999999</v>
      </c>
      <c r="AD37" s="34">
        <v>176081.8</v>
      </c>
      <c r="AE37" s="34">
        <v>46112.1</v>
      </c>
      <c r="AF37" s="34">
        <v>92740.1</v>
      </c>
      <c r="AG37" s="34">
        <v>138355.6</v>
      </c>
      <c r="AH37" s="34">
        <v>189371.5</v>
      </c>
      <c r="AI37" s="34">
        <v>49189.1</v>
      </c>
      <c r="AJ37" s="34">
        <v>98288.4</v>
      </c>
      <c r="AK37" s="34">
        <v>145141.20000000001</v>
      </c>
      <c r="AL37" s="34">
        <v>197306.5</v>
      </c>
      <c r="AM37" s="34">
        <v>49077.4</v>
      </c>
      <c r="AN37" s="34">
        <v>99097.9</v>
      </c>
      <c r="AO37" s="34">
        <v>148948.29999999999</v>
      </c>
      <c r="AP37" s="34">
        <v>203580.5</v>
      </c>
      <c r="AQ37" s="34">
        <v>52090.2</v>
      </c>
      <c r="AR37" s="34">
        <v>105655.3</v>
      </c>
      <c r="AS37" s="34">
        <v>158811.29999999999</v>
      </c>
      <c r="AT37" s="34">
        <v>215995.6</v>
      </c>
      <c r="AU37" s="34">
        <v>54759.199999999997</v>
      </c>
      <c r="AV37" s="34">
        <v>108704.4</v>
      </c>
      <c r="AW37" s="34">
        <v>162406.1</v>
      </c>
      <c r="AX37" s="34">
        <v>219052.3</v>
      </c>
      <c r="AY37" s="34">
        <v>55217.5</v>
      </c>
      <c r="AZ37" s="34">
        <v>109837</v>
      </c>
      <c r="BA37" s="34">
        <v>164730.70000000001</v>
      </c>
      <c r="BB37" s="34">
        <v>221942.1</v>
      </c>
      <c r="BC37" s="34">
        <v>57423.9</v>
      </c>
      <c r="BD37" s="34">
        <v>116996.8</v>
      </c>
      <c r="BE37" s="34">
        <v>177651.1</v>
      </c>
      <c r="BF37" s="34">
        <v>239035.1</v>
      </c>
      <c r="BG37" s="34">
        <v>64228.4</v>
      </c>
      <c r="BH37" s="34">
        <v>130660.6</v>
      </c>
      <c r="BI37" s="34">
        <v>197035.8</v>
      </c>
      <c r="BJ37" s="34">
        <v>260709.9</v>
      </c>
      <c r="BK37" s="34">
        <v>69353.7</v>
      </c>
      <c r="BL37" s="34">
        <v>138235.1</v>
      </c>
      <c r="BM37" s="34">
        <v>208519.8</v>
      </c>
      <c r="BN37" s="34">
        <v>276996.59999999998</v>
      </c>
      <c r="BO37" s="34">
        <v>73063.100000000006</v>
      </c>
      <c r="BP37" s="34">
        <v>148701.70000000001</v>
      </c>
      <c r="BQ37" s="34">
        <v>217671</v>
      </c>
      <c r="BR37" s="34">
        <v>290687.8</v>
      </c>
      <c r="BS37" s="34">
        <v>4.0999999999999996</v>
      </c>
      <c r="BT37" s="34">
        <v>5.7</v>
      </c>
      <c r="BU37" s="34">
        <v>5.9</v>
      </c>
      <c r="BV37" s="34">
        <v>6.2</v>
      </c>
      <c r="BW37" s="34">
        <v>4.4000000000000004</v>
      </c>
      <c r="BX37" s="34">
        <v>4</v>
      </c>
      <c r="BY37" s="34">
        <v>3.3</v>
      </c>
      <c r="BZ37" s="34">
        <v>2.8</v>
      </c>
      <c r="CA37" s="34">
        <v>6.2</v>
      </c>
      <c r="CB37" s="34">
        <v>5.6</v>
      </c>
      <c r="CC37" s="34">
        <v>5.7</v>
      </c>
      <c r="CD37" s="34">
        <v>6</v>
      </c>
      <c r="CE37" s="34">
        <v>9.6</v>
      </c>
      <c r="CF37" s="34">
        <v>8.3000000000000007</v>
      </c>
      <c r="CG37" s="34">
        <v>7.4</v>
      </c>
      <c r="CH37" s="34">
        <v>6.7</v>
      </c>
      <c r="CI37" s="34">
        <v>5.5</v>
      </c>
      <c r="CJ37" s="34">
        <v>6.7</v>
      </c>
      <c r="CK37" s="34">
        <v>6.6</v>
      </c>
      <c r="CL37" s="34">
        <v>7.5</v>
      </c>
      <c r="CM37" s="34">
        <v>5.4</v>
      </c>
      <c r="CN37" s="34">
        <v>5</v>
      </c>
      <c r="CO37" s="34">
        <v>5.9</v>
      </c>
      <c r="CP37" s="34">
        <v>5.4</v>
      </c>
      <c r="CQ37" s="34">
        <v>5.3</v>
      </c>
      <c r="CR37" s="34">
        <v>5.7</v>
      </c>
      <c r="CS37" s="34">
        <v>7</v>
      </c>
      <c r="CT37" s="34">
        <v>7.5</v>
      </c>
      <c r="CU37" s="34">
        <v>6.7</v>
      </c>
      <c r="CV37" s="34">
        <v>6</v>
      </c>
      <c r="CW37" s="34">
        <v>4.9000000000000004</v>
      </c>
      <c r="CX37" s="34">
        <v>4.2</v>
      </c>
      <c r="CY37" s="34">
        <v>-0.2</v>
      </c>
      <c r="CZ37" s="34">
        <v>0.8</v>
      </c>
      <c r="DA37" s="34">
        <v>2.6</v>
      </c>
      <c r="DB37" s="34">
        <v>3.2</v>
      </c>
      <c r="DC37" s="34">
        <v>6.1</v>
      </c>
      <c r="DD37" s="34">
        <v>6.6</v>
      </c>
      <c r="DE37" s="34">
        <v>6.6</v>
      </c>
      <c r="DF37" s="34">
        <v>6.1</v>
      </c>
      <c r="DG37" s="34">
        <v>5.0999999999999996</v>
      </c>
      <c r="DH37" s="34">
        <v>2.9</v>
      </c>
      <c r="DI37" s="34">
        <v>2.2999999999999998</v>
      </c>
      <c r="DJ37" s="34">
        <v>1.4</v>
      </c>
      <c r="DK37" s="34">
        <v>0.8</v>
      </c>
      <c r="DL37" s="34">
        <v>1</v>
      </c>
      <c r="DM37" s="34">
        <v>1.4</v>
      </c>
      <c r="DN37" s="34">
        <v>1.3</v>
      </c>
      <c r="DO37" s="34">
        <v>4</v>
      </c>
      <c r="DP37" s="34">
        <v>6.5</v>
      </c>
      <c r="DQ37" s="34">
        <v>7.8</v>
      </c>
      <c r="DR37" s="34">
        <v>7.7</v>
      </c>
      <c r="DS37" s="66">
        <v>11.8</v>
      </c>
      <c r="DT37" s="66">
        <v>11.7</v>
      </c>
      <c r="DU37" s="66">
        <v>10.9</v>
      </c>
      <c r="DV37" s="66">
        <v>9.1</v>
      </c>
      <c r="DW37" s="66">
        <v>8</v>
      </c>
      <c r="DX37" s="66">
        <v>5.8</v>
      </c>
      <c r="DY37" s="66">
        <v>5.8</v>
      </c>
      <c r="DZ37" s="34">
        <v>6.2</v>
      </c>
      <c r="EA37" s="66">
        <v>5.3</v>
      </c>
      <c r="EB37" s="66">
        <v>7.6</v>
      </c>
      <c r="EC37" s="66">
        <v>4.4000000000000004</v>
      </c>
      <c r="ED37" s="66">
        <v>4.9000000000000004</v>
      </c>
    </row>
    <row r="38" spans="1:134" s="35" customFormat="1">
      <c r="A38" s="62" t="s">
        <v>238</v>
      </c>
      <c r="B38" s="34">
        <v>8782.2000000000007</v>
      </c>
      <c r="C38" s="34">
        <v>2308.8000000000002</v>
      </c>
      <c r="D38" s="34">
        <v>4903.8999999999996</v>
      </c>
      <c r="E38" s="34">
        <v>7690.2</v>
      </c>
      <c r="F38" s="34">
        <v>10420.799999999999</v>
      </c>
      <c r="G38" s="34">
        <v>3009.7</v>
      </c>
      <c r="H38" s="34">
        <v>6084.2</v>
      </c>
      <c r="I38" s="34">
        <v>9320.7999999999993</v>
      </c>
      <c r="J38" s="34">
        <v>12467.8</v>
      </c>
      <c r="K38" s="34">
        <v>2684.1</v>
      </c>
      <c r="L38" s="34">
        <v>5733.4</v>
      </c>
      <c r="M38" s="34">
        <v>8858.9</v>
      </c>
      <c r="N38" s="34">
        <v>12152.1</v>
      </c>
      <c r="O38" s="34">
        <v>2621.8</v>
      </c>
      <c r="P38" s="34">
        <v>5694.3</v>
      </c>
      <c r="Q38" s="34">
        <v>8681.2999999999993</v>
      </c>
      <c r="R38" s="34">
        <v>12136.4</v>
      </c>
      <c r="S38" s="34">
        <v>3509.6</v>
      </c>
      <c r="T38" s="34">
        <v>6894.2</v>
      </c>
      <c r="U38" s="34">
        <v>10148</v>
      </c>
      <c r="V38" s="34">
        <v>13680.9</v>
      </c>
      <c r="W38" s="34">
        <v>3715.2</v>
      </c>
      <c r="X38" s="34">
        <v>7570.1</v>
      </c>
      <c r="Y38" s="34">
        <v>11192</v>
      </c>
      <c r="Z38" s="34">
        <v>15630</v>
      </c>
      <c r="AA38" s="34">
        <v>4307.1000000000004</v>
      </c>
      <c r="AB38" s="34">
        <v>8547.7999999999993</v>
      </c>
      <c r="AC38" s="34">
        <v>13093.3</v>
      </c>
      <c r="AD38" s="34">
        <v>19355.400000000001</v>
      </c>
      <c r="AE38" s="34">
        <v>4306.5</v>
      </c>
      <c r="AF38" s="34">
        <v>8840.6</v>
      </c>
      <c r="AG38" s="34">
        <v>13254.5</v>
      </c>
      <c r="AH38" s="34">
        <v>19190</v>
      </c>
      <c r="AI38" s="34">
        <v>5369.8</v>
      </c>
      <c r="AJ38" s="34">
        <v>11150</v>
      </c>
      <c r="AK38" s="34">
        <v>17053</v>
      </c>
      <c r="AL38" s="34">
        <v>23052.5</v>
      </c>
      <c r="AM38" s="34">
        <v>4721.5</v>
      </c>
      <c r="AN38" s="34">
        <v>9400.2999999999993</v>
      </c>
      <c r="AO38" s="34">
        <v>14701.2</v>
      </c>
      <c r="AP38" s="34">
        <v>20765.3</v>
      </c>
      <c r="AQ38" s="34">
        <v>5297.2</v>
      </c>
      <c r="AR38" s="34">
        <v>10812</v>
      </c>
      <c r="AS38" s="34">
        <v>16085.4</v>
      </c>
      <c r="AT38" s="34">
        <v>21335.9</v>
      </c>
      <c r="AU38" s="34">
        <v>4485.5</v>
      </c>
      <c r="AV38" s="34">
        <v>8798.2999999999993</v>
      </c>
      <c r="AW38" s="34">
        <v>13247.7</v>
      </c>
      <c r="AX38" s="34">
        <v>17677.8</v>
      </c>
      <c r="AY38" s="34">
        <v>3868.1</v>
      </c>
      <c r="AZ38" s="34">
        <v>7785.5</v>
      </c>
      <c r="BA38" s="34">
        <v>12485.5</v>
      </c>
      <c r="BB38" s="34">
        <v>17893.7</v>
      </c>
      <c r="BC38" s="34">
        <v>4778.6000000000004</v>
      </c>
      <c r="BD38" s="34">
        <v>10399.200000000001</v>
      </c>
      <c r="BE38" s="34">
        <v>16734.900000000001</v>
      </c>
      <c r="BF38" s="34">
        <v>23016.2</v>
      </c>
      <c r="BG38" s="34">
        <v>5925.5</v>
      </c>
      <c r="BH38" s="34">
        <v>12676.6</v>
      </c>
      <c r="BI38" s="34">
        <v>20634.2</v>
      </c>
      <c r="BJ38" s="34">
        <v>29305.200000000001</v>
      </c>
      <c r="BK38" s="34">
        <v>7288.4</v>
      </c>
      <c r="BL38" s="34">
        <v>15642.9</v>
      </c>
      <c r="BM38" s="34">
        <v>26305.5</v>
      </c>
      <c r="BN38" s="34">
        <v>37596.300000000003</v>
      </c>
      <c r="BO38" s="34">
        <v>7971.8</v>
      </c>
      <c r="BP38" s="34">
        <v>17001.7</v>
      </c>
      <c r="BQ38" s="34">
        <v>28486.9</v>
      </c>
      <c r="BR38" s="34">
        <v>40439</v>
      </c>
      <c r="BS38" s="33">
        <v>30.4</v>
      </c>
      <c r="BT38" s="33">
        <v>24.1</v>
      </c>
      <c r="BU38" s="33">
        <v>21.2</v>
      </c>
      <c r="BV38" s="33">
        <v>19.600000000000001</v>
      </c>
      <c r="BW38" s="33">
        <v>-10.8</v>
      </c>
      <c r="BX38" s="33">
        <v>-5.8</v>
      </c>
      <c r="BY38" s="33">
        <v>-5</v>
      </c>
      <c r="BZ38" s="33">
        <v>-2.5</v>
      </c>
      <c r="CA38" s="33">
        <v>-2.2999999999999998</v>
      </c>
      <c r="CB38" s="33">
        <v>-0.7</v>
      </c>
      <c r="CC38" s="33">
        <v>-2</v>
      </c>
      <c r="CD38" s="33">
        <v>-0.1</v>
      </c>
      <c r="CE38" s="33">
        <v>33.9</v>
      </c>
      <c r="CF38" s="33">
        <v>21.1</v>
      </c>
      <c r="CG38" s="33">
        <v>16.899999999999999</v>
      </c>
      <c r="CH38" s="33">
        <v>12.7</v>
      </c>
      <c r="CI38" s="33">
        <v>5.9</v>
      </c>
      <c r="CJ38" s="33">
        <v>9.8000000000000007</v>
      </c>
      <c r="CK38" s="33">
        <v>10.3</v>
      </c>
      <c r="CL38" s="33">
        <v>14.2</v>
      </c>
      <c r="CM38" s="33">
        <v>15.9</v>
      </c>
      <c r="CN38" s="33">
        <v>12.9</v>
      </c>
      <c r="CO38" s="33">
        <v>17</v>
      </c>
      <c r="CP38" s="33">
        <v>23.8</v>
      </c>
      <c r="CQ38" s="33">
        <v>0</v>
      </c>
      <c r="CR38" s="33">
        <v>3.4</v>
      </c>
      <c r="CS38" s="33">
        <v>1.2</v>
      </c>
      <c r="CT38" s="33">
        <v>-0.9</v>
      </c>
      <c r="CU38" s="33">
        <v>24.7</v>
      </c>
      <c r="CV38" s="33">
        <v>26.1</v>
      </c>
      <c r="CW38" s="33">
        <v>28.7</v>
      </c>
      <c r="CX38" s="33">
        <v>20.100000000000001</v>
      </c>
      <c r="CY38" s="33">
        <v>-12.1</v>
      </c>
      <c r="CZ38" s="33">
        <v>-15.7</v>
      </c>
      <c r="DA38" s="33">
        <v>-13.8</v>
      </c>
      <c r="DB38" s="33">
        <v>-9.9</v>
      </c>
      <c r="DC38" s="33">
        <v>12.2</v>
      </c>
      <c r="DD38" s="34">
        <v>15</v>
      </c>
      <c r="DE38" s="34">
        <v>9.4</v>
      </c>
      <c r="DF38" s="34">
        <v>2.7</v>
      </c>
      <c r="DG38" s="34">
        <v>-15.3</v>
      </c>
      <c r="DH38" s="34">
        <v>-18.600000000000001</v>
      </c>
      <c r="DI38" s="34">
        <v>-17.600000000000001</v>
      </c>
      <c r="DJ38" s="34">
        <v>-17.100000000000001</v>
      </c>
      <c r="DK38" s="34">
        <v>-13.8</v>
      </c>
      <c r="DL38" s="34">
        <v>-11.5</v>
      </c>
      <c r="DM38" s="34">
        <v>-5.8</v>
      </c>
      <c r="DN38" s="34">
        <v>1.2</v>
      </c>
      <c r="DO38" s="34">
        <v>23.5</v>
      </c>
      <c r="DP38" s="34">
        <v>33.6</v>
      </c>
      <c r="DQ38" s="34">
        <v>34</v>
      </c>
      <c r="DR38" s="34">
        <v>28.6</v>
      </c>
      <c r="DS38" s="66">
        <v>24</v>
      </c>
      <c r="DT38" s="66">
        <v>21.9</v>
      </c>
      <c r="DU38" s="66">
        <v>23.3</v>
      </c>
      <c r="DV38" s="66">
        <v>27.3</v>
      </c>
      <c r="DW38" s="66">
        <v>23</v>
      </c>
      <c r="DX38" s="66">
        <v>23.4</v>
      </c>
      <c r="DY38" s="66">
        <v>27.5</v>
      </c>
      <c r="DZ38" s="34">
        <v>28.3</v>
      </c>
      <c r="EA38" s="66">
        <v>9.4</v>
      </c>
      <c r="EB38" s="66">
        <v>8.6999999999999993</v>
      </c>
      <c r="EC38" s="66">
        <v>8.3000000000000007</v>
      </c>
      <c r="ED38" s="66">
        <v>7.6</v>
      </c>
    </row>
    <row r="39" spans="1:134" s="30" customFormat="1" ht="17.25" customHeight="1">
      <c r="A39" s="40" t="s">
        <v>191</v>
      </c>
      <c r="B39" s="41">
        <v>123426</v>
      </c>
      <c r="C39" s="41">
        <v>33418.9</v>
      </c>
      <c r="D39" s="41">
        <v>67195.7</v>
      </c>
      <c r="E39" s="41">
        <v>99899</v>
      </c>
      <c r="F39" s="41">
        <v>136402</v>
      </c>
      <c r="G39" s="41">
        <v>35388.699999999997</v>
      </c>
      <c r="H39" s="41">
        <v>71945.600000000006</v>
      </c>
      <c r="I39" s="41">
        <v>106953.9</v>
      </c>
      <c r="J39" s="41">
        <v>146253.79999999999</v>
      </c>
      <c r="K39" s="41">
        <v>36499.300000000003</v>
      </c>
      <c r="L39" s="41">
        <v>74213.5</v>
      </c>
      <c r="M39" s="41">
        <v>109712.7</v>
      </c>
      <c r="N39" s="41">
        <v>149622.39999999999</v>
      </c>
      <c r="O39" s="41">
        <v>38537.300000000003</v>
      </c>
      <c r="P39" s="41">
        <v>78002.399999999994</v>
      </c>
      <c r="Q39" s="41">
        <v>115303.9</v>
      </c>
      <c r="R39" s="41">
        <v>157842.1</v>
      </c>
      <c r="S39" s="41">
        <v>42889.1</v>
      </c>
      <c r="T39" s="41">
        <v>85183.1</v>
      </c>
      <c r="U39" s="41">
        <v>124630.7</v>
      </c>
      <c r="V39" s="41">
        <v>169098.4</v>
      </c>
      <c r="W39" s="41">
        <v>45245.4</v>
      </c>
      <c r="X39" s="41">
        <v>91119.2</v>
      </c>
      <c r="Y39" s="41">
        <v>133257.4</v>
      </c>
      <c r="Z39" s="41">
        <v>182633.5</v>
      </c>
      <c r="AA39" s="41">
        <v>48096.2</v>
      </c>
      <c r="AB39" s="41">
        <v>96250.8</v>
      </c>
      <c r="AC39" s="41">
        <v>142411.70000000001</v>
      </c>
      <c r="AD39" s="41">
        <v>195437.2</v>
      </c>
      <c r="AE39" s="41">
        <v>50418.7</v>
      </c>
      <c r="AF39" s="41">
        <v>101580.7</v>
      </c>
      <c r="AG39" s="41">
        <v>151610.1</v>
      </c>
      <c r="AH39" s="41">
        <v>208561.5</v>
      </c>
      <c r="AI39" s="41">
        <v>54558.9</v>
      </c>
      <c r="AJ39" s="41">
        <v>109438.39999999999</v>
      </c>
      <c r="AK39" s="41">
        <v>162194.1</v>
      </c>
      <c r="AL39" s="41">
        <v>220359</v>
      </c>
      <c r="AM39" s="41">
        <v>53798.8</v>
      </c>
      <c r="AN39" s="41">
        <v>108498.2</v>
      </c>
      <c r="AO39" s="41">
        <v>163649.5</v>
      </c>
      <c r="AP39" s="41">
        <v>224345.8</v>
      </c>
      <c r="AQ39" s="41">
        <v>57387.4</v>
      </c>
      <c r="AR39" s="41">
        <v>116467.3</v>
      </c>
      <c r="AS39" s="41">
        <v>174896.7</v>
      </c>
      <c r="AT39" s="41">
        <v>237331.4</v>
      </c>
      <c r="AU39" s="41">
        <v>59244.7</v>
      </c>
      <c r="AV39" s="41">
        <v>117502.7</v>
      </c>
      <c r="AW39" s="41">
        <v>175653.8</v>
      </c>
      <c r="AX39" s="41">
        <v>236730.1</v>
      </c>
      <c r="AY39" s="41">
        <v>59085.599999999999</v>
      </c>
      <c r="AZ39" s="41">
        <v>117622.5</v>
      </c>
      <c r="BA39" s="41">
        <v>177216.2</v>
      </c>
      <c r="BB39" s="41">
        <v>239835.9</v>
      </c>
      <c r="BC39" s="41">
        <v>62202.5</v>
      </c>
      <c r="BD39" s="41">
        <v>127396</v>
      </c>
      <c r="BE39" s="41">
        <v>194386</v>
      </c>
      <c r="BF39" s="41">
        <v>262051.3</v>
      </c>
      <c r="BG39" s="41">
        <v>70154</v>
      </c>
      <c r="BH39" s="41">
        <v>143337.1</v>
      </c>
      <c r="BI39" s="41">
        <v>217669.9</v>
      </c>
      <c r="BJ39" s="41">
        <v>290015.2</v>
      </c>
      <c r="BK39" s="41">
        <v>76642.100000000006</v>
      </c>
      <c r="BL39" s="41">
        <v>153877.9</v>
      </c>
      <c r="BM39" s="41">
        <v>234825.3</v>
      </c>
      <c r="BN39" s="41">
        <v>314592.90000000002</v>
      </c>
      <c r="BO39" s="41">
        <v>81034.8</v>
      </c>
      <c r="BP39" s="41">
        <v>165703.4</v>
      </c>
      <c r="BQ39" s="41">
        <v>246157.9</v>
      </c>
      <c r="BR39" s="41">
        <v>331126.8</v>
      </c>
      <c r="BS39" s="41">
        <v>5.9</v>
      </c>
      <c r="BT39" s="41">
        <v>7.1</v>
      </c>
      <c r="BU39" s="41">
        <v>7.1</v>
      </c>
      <c r="BV39" s="41">
        <v>7.2</v>
      </c>
      <c r="BW39" s="41">
        <v>3.1</v>
      </c>
      <c r="BX39" s="41">
        <v>3.2</v>
      </c>
      <c r="BY39" s="41">
        <v>2.6</v>
      </c>
      <c r="BZ39" s="41">
        <v>2.2999999999999998</v>
      </c>
      <c r="CA39" s="41">
        <v>5.6</v>
      </c>
      <c r="CB39" s="41">
        <v>5.0999999999999996</v>
      </c>
      <c r="CC39" s="41">
        <v>5.0999999999999996</v>
      </c>
      <c r="CD39" s="41">
        <v>5.5</v>
      </c>
      <c r="CE39" s="41">
        <v>11.3</v>
      </c>
      <c r="CF39" s="41">
        <v>9.1999999999999993</v>
      </c>
      <c r="CG39" s="41">
        <v>8.1</v>
      </c>
      <c r="CH39" s="41">
        <v>7.1</v>
      </c>
      <c r="CI39" s="41">
        <v>5.5</v>
      </c>
      <c r="CJ39" s="41">
        <v>7</v>
      </c>
      <c r="CK39" s="41">
        <v>6.9</v>
      </c>
      <c r="CL39" s="41">
        <v>8</v>
      </c>
      <c r="CM39" s="41">
        <v>6.3</v>
      </c>
      <c r="CN39" s="41">
        <v>5.6</v>
      </c>
      <c r="CO39" s="41">
        <v>6.9</v>
      </c>
      <c r="CP39" s="41">
        <v>7</v>
      </c>
      <c r="CQ39" s="41">
        <v>4.8</v>
      </c>
      <c r="CR39" s="41">
        <v>5.5</v>
      </c>
      <c r="CS39" s="41">
        <v>6.5</v>
      </c>
      <c r="CT39" s="41">
        <v>6.7</v>
      </c>
      <c r="CU39" s="41">
        <v>8.1999999999999993</v>
      </c>
      <c r="CV39" s="41">
        <v>7.7</v>
      </c>
      <c r="CW39" s="41">
        <v>7</v>
      </c>
      <c r="CX39" s="41">
        <v>5.7</v>
      </c>
      <c r="CY39" s="41">
        <v>-1.4</v>
      </c>
      <c r="CZ39" s="41">
        <v>-0.9</v>
      </c>
      <c r="DA39" s="41">
        <v>0.9</v>
      </c>
      <c r="DB39" s="41">
        <v>1.8</v>
      </c>
      <c r="DC39" s="41">
        <v>6.7</v>
      </c>
      <c r="DD39" s="41">
        <v>7.3</v>
      </c>
      <c r="DE39" s="41">
        <v>6.9</v>
      </c>
      <c r="DF39" s="41">
        <v>5.8</v>
      </c>
      <c r="DG39" s="41">
        <v>3.2</v>
      </c>
      <c r="DH39" s="41">
        <v>0.9</v>
      </c>
      <c r="DI39" s="41">
        <v>0.4</v>
      </c>
      <c r="DJ39" s="41">
        <v>-0.3</v>
      </c>
      <c r="DK39" s="41">
        <v>-0.3</v>
      </c>
      <c r="DL39" s="41">
        <v>0.1</v>
      </c>
      <c r="DM39" s="41">
        <v>0.9</v>
      </c>
      <c r="DN39" s="41">
        <v>1.3</v>
      </c>
      <c r="DO39" s="41">
        <v>5.3</v>
      </c>
      <c r="DP39" s="41">
        <v>8.3000000000000007</v>
      </c>
      <c r="DQ39" s="41">
        <v>9.6999999999999993</v>
      </c>
      <c r="DR39" s="41">
        <v>9.3000000000000007</v>
      </c>
      <c r="DS39" s="72">
        <v>12.8</v>
      </c>
      <c r="DT39" s="72">
        <v>12.5</v>
      </c>
      <c r="DU39" s="72">
        <v>12</v>
      </c>
      <c r="DV39" s="72">
        <v>10.7</v>
      </c>
      <c r="DW39" s="72">
        <v>9.1999999999999993</v>
      </c>
      <c r="DX39" s="72">
        <v>7.4</v>
      </c>
      <c r="DY39" s="72">
        <v>7.9</v>
      </c>
      <c r="DZ39" s="41">
        <v>8.5</v>
      </c>
      <c r="EA39" s="72">
        <v>5.7</v>
      </c>
      <c r="EB39" s="72">
        <v>7.7</v>
      </c>
      <c r="EC39" s="72">
        <v>4.8</v>
      </c>
      <c r="ED39" s="72">
        <v>5.3</v>
      </c>
    </row>
    <row r="40" spans="1:134" s="30" customFormat="1" ht="17.25" customHeight="1">
      <c r="A40" s="4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4"/>
      <c r="DT40" s="74"/>
      <c r="DU40" s="74"/>
      <c r="DV40" s="74"/>
      <c r="DW40" s="74"/>
      <c r="DX40" s="74"/>
      <c r="DY40" s="74"/>
      <c r="DZ40" s="73"/>
      <c r="EA40" s="74"/>
      <c r="EB40" s="74"/>
    </row>
    <row r="41" spans="1:134" s="30" customFormat="1" ht="17.25" customHeight="1">
      <c r="A41" s="573" t="s">
        <v>239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4"/>
      <c r="DT41" s="74"/>
      <c r="DU41" s="74"/>
      <c r="DV41" s="74"/>
      <c r="DW41" s="74"/>
      <c r="DX41" s="74"/>
      <c r="DY41" s="74"/>
      <c r="DZ41" s="73"/>
      <c r="EA41" s="74"/>
      <c r="EB41" s="74"/>
    </row>
    <row r="42" spans="1:134" s="35" customFormat="1">
      <c r="A42" s="57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75"/>
      <c r="BH42" s="75"/>
      <c r="BI42" s="75"/>
      <c r="BJ42" s="46"/>
      <c r="BK42" s="75"/>
      <c r="BL42" s="75"/>
      <c r="BM42" s="75"/>
      <c r="BN42" s="75"/>
      <c r="BO42" s="75"/>
      <c r="BP42" s="75"/>
      <c r="BQ42" s="75"/>
      <c r="BR42" s="75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EA42" s="76"/>
      <c r="EB42" s="76"/>
    </row>
    <row r="43" spans="1:134" s="35" customFormat="1">
      <c r="A43" s="27" t="s">
        <v>213</v>
      </c>
      <c r="B43" s="47">
        <v>12.4</v>
      </c>
      <c r="C43" s="48">
        <v>13.6</v>
      </c>
      <c r="D43" s="48">
        <v>13.5</v>
      </c>
      <c r="E43" s="48">
        <v>12.2</v>
      </c>
      <c r="F43" s="48">
        <v>12.2</v>
      </c>
      <c r="G43" s="48">
        <v>12.7</v>
      </c>
      <c r="H43" s="48">
        <v>12.8</v>
      </c>
      <c r="I43" s="48">
        <v>11.7</v>
      </c>
      <c r="J43" s="48">
        <v>11.6</v>
      </c>
      <c r="K43" s="48">
        <v>12.4</v>
      </c>
      <c r="L43" s="48">
        <v>12.1</v>
      </c>
      <c r="M43" s="48">
        <v>10.9</v>
      </c>
      <c r="N43" s="48">
        <v>10.6</v>
      </c>
      <c r="O43" s="48">
        <v>11.8</v>
      </c>
      <c r="P43" s="48">
        <v>11.6</v>
      </c>
      <c r="Q43" s="48">
        <v>10.7</v>
      </c>
      <c r="R43" s="48">
        <v>10.7</v>
      </c>
      <c r="S43" s="48">
        <v>11.8</v>
      </c>
      <c r="T43" s="48">
        <v>11.2</v>
      </c>
      <c r="U43" s="48">
        <v>10.4</v>
      </c>
      <c r="V43" s="48">
        <v>10.4</v>
      </c>
      <c r="W43" s="48">
        <v>10.9</v>
      </c>
      <c r="X43" s="48">
        <v>10.6</v>
      </c>
      <c r="Y43" s="48">
        <v>9.4</v>
      </c>
      <c r="Z43" s="48">
        <v>9.4</v>
      </c>
      <c r="AA43" s="48">
        <v>10.5</v>
      </c>
      <c r="AB43" s="48">
        <v>10.3</v>
      </c>
      <c r="AC43" s="48">
        <v>9.1999999999999993</v>
      </c>
      <c r="AD43" s="48">
        <v>8.8000000000000007</v>
      </c>
      <c r="AE43" s="48">
        <v>9.4</v>
      </c>
      <c r="AF43" s="48">
        <v>9.1</v>
      </c>
      <c r="AG43" s="48">
        <v>8.6</v>
      </c>
      <c r="AH43" s="48">
        <v>8.6</v>
      </c>
      <c r="AI43" s="48">
        <v>9.1</v>
      </c>
      <c r="AJ43" s="48">
        <v>9</v>
      </c>
      <c r="AK43" s="48">
        <v>8.5</v>
      </c>
      <c r="AL43" s="48">
        <v>8.5</v>
      </c>
      <c r="AM43" s="48">
        <v>9.8000000000000007</v>
      </c>
      <c r="AN43" s="48">
        <v>9.6999999999999993</v>
      </c>
      <c r="AO43" s="48">
        <v>9.1999999999999993</v>
      </c>
      <c r="AP43" s="48">
        <v>9.1</v>
      </c>
      <c r="AQ43" s="48">
        <v>9.4</v>
      </c>
      <c r="AR43" s="48">
        <v>9.4</v>
      </c>
      <c r="AS43" s="48">
        <v>8.9</v>
      </c>
      <c r="AT43" s="48">
        <v>8.8000000000000007</v>
      </c>
      <c r="AU43" s="48">
        <v>9.5</v>
      </c>
      <c r="AV43" s="48">
        <v>9</v>
      </c>
      <c r="AW43" s="48">
        <v>8.8000000000000007</v>
      </c>
      <c r="AX43" s="48">
        <v>9</v>
      </c>
      <c r="AY43" s="48">
        <v>9.6</v>
      </c>
      <c r="AZ43" s="48">
        <v>9.3000000000000007</v>
      </c>
      <c r="BA43" s="48">
        <v>8.8000000000000007</v>
      </c>
      <c r="BB43" s="48">
        <v>8.6999999999999993</v>
      </c>
      <c r="BC43" s="48">
        <v>9.1999999999999993</v>
      </c>
      <c r="BD43" s="48">
        <v>8.6</v>
      </c>
      <c r="BE43" s="48">
        <v>8.3000000000000007</v>
      </c>
      <c r="BF43" s="48">
        <v>8.4</v>
      </c>
      <c r="BG43" s="48">
        <v>8.9</v>
      </c>
      <c r="BH43" s="48">
        <v>8.8000000000000007</v>
      </c>
      <c r="BI43" s="48">
        <v>8.3000000000000007</v>
      </c>
      <c r="BJ43" s="48">
        <v>8.3000000000000007</v>
      </c>
      <c r="BK43" s="48">
        <v>8.6</v>
      </c>
      <c r="BL43" s="48">
        <v>8.4</v>
      </c>
      <c r="BM43" s="48">
        <v>7.9</v>
      </c>
      <c r="BN43" s="48">
        <v>7.7</v>
      </c>
      <c r="BO43" s="48">
        <v>7.6</v>
      </c>
      <c r="BP43" s="48">
        <v>7.4</v>
      </c>
      <c r="BQ43" s="48">
        <v>6.9</v>
      </c>
      <c r="BR43" s="48">
        <v>7.1</v>
      </c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</row>
    <row r="44" spans="1:134" s="30" customFormat="1">
      <c r="A44" s="38" t="s">
        <v>7</v>
      </c>
      <c r="B44" s="50">
        <v>1</v>
      </c>
      <c r="C44" s="36">
        <v>0.4</v>
      </c>
      <c r="D44" s="36">
        <v>0.8</v>
      </c>
      <c r="E44" s="36">
        <v>0.8</v>
      </c>
      <c r="F44" s="36">
        <v>1.1000000000000001</v>
      </c>
      <c r="G44" s="36">
        <v>0.3</v>
      </c>
      <c r="H44" s="36">
        <v>0.7</v>
      </c>
      <c r="I44" s="36">
        <v>0.8</v>
      </c>
      <c r="J44" s="36">
        <v>0.8</v>
      </c>
      <c r="K44" s="36">
        <v>0.2</v>
      </c>
      <c r="L44" s="36">
        <v>0.6</v>
      </c>
      <c r="M44" s="36">
        <v>0.6</v>
      </c>
      <c r="N44" s="36">
        <v>0.7</v>
      </c>
      <c r="O44" s="36">
        <v>0.3</v>
      </c>
      <c r="P44" s="36">
        <v>0.6</v>
      </c>
      <c r="Q44" s="36">
        <v>0.7</v>
      </c>
      <c r="R44" s="36">
        <v>0.8</v>
      </c>
      <c r="S44" s="36">
        <v>0.2</v>
      </c>
      <c r="T44" s="36">
        <v>0.6</v>
      </c>
      <c r="U44" s="36">
        <v>0.7</v>
      </c>
      <c r="V44" s="36">
        <v>0.8</v>
      </c>
      <c r="W44" s="36">
        <v>0.2</v>
      </c>
      <c r="X44" s="36">
        <v>0.6</v>
      </c>
      <c r="Y44" s="36">
        <v>0.7</v>
      </c>
      <c r="Z44" s="36">
        <v>0.7</v>
      </c>
      <c r="AA44" s="36">
        <v>0.2</v>
      </c>
      <c r="AB44" s="36">
        <v>0.5</v>
      </c>
      <c r="AC44" s="36">
        <v>0.6</v>
      </c>
      <c r="AD44" s="36">
        <v>0.6</v>
      </c>
      <c r="AE44" s="36">
        <v>0.1</v>
      </c>
      <c r="AF44" s="36">
        <v>0.5</v>
      </c>
      <c r="AG44" s="36">
        <v>0.6</v>
      </c>
      <c r="AH44" s="36">
        <v>0.7</v>
      </c>
      <c r="AI44" s="36">
        <v>0.1</v>
      </c>
      <c r="AJ44" s="36">
        <v>0.5</v>
      </c>
      <c r="AK44" s="36">
        <v>0.6</v>
      </c>
      <c r="AL44" s="36">
        <v>0.6</v>
      </c>
      <c r="AM44" s="36">
        <v>0.1</v>
      </c>
      <c r="AN44" s="36">
        <v>0.5</v>
      </c>
      <c r="AO44" s="36">
        <v>0.7</v>
      </c>
      <c r="AP44" s="36">
        <v>0.8</v>
      </c>
      <c r="AQ44" s="36">
        <v>0.1</v>
      </c>
      <c r="AR44" s="36">
        <v>0.5</v>
      </c>
      <c r="AS44" s="36">
        <v>0.6</v>
      </c>
      <c r="AT44" s="36">
        <v>0.7</v>
      </c>
      <c r="AU44" s="36">
        <v>0.1</v>
      </c>
      <c r="AV44" s="36">
        <v>0.2</v>
      </c>
      <c r="AW44" s="36">
        <v>0.5</v>
      </c>
      <c r="AX44" s="36">
        <v>0.6</v>
      </c>
      <c r="AY44" s="36">
        <v>0.1</v>
      </c>
      <c r="AZ44" s="36">
        <v>0.5</v>
      </c>
      <c r="BA44" s="36">
        <v>0.5</v>
      </c>
      <c r="BB44" s="36">
        <v>0.5</v>
      </c>
      <c r="BC44" s="36">
        <v>0.1</v>
      </c>
      <c r="BD44" s="36">
        <v>0.3</v>
      </c>
      <c r="BE44" s="36">
        <v>0.5</v>
      </c>
      <c r="BF44" s="36">
        <v>0.5</v>
      </c>
      <c r="BG44" s="36">
        <v>0</v>
      </c>
      <c r="BH44" s="36">
        <v>0.5</v>
      </c>
      <c r="BI44" s="36">
        <v>0.5</v>
      </c>
      <c r="BJ44" s="36">
        <v>0.5</v>
      </c>
      <c r="BK44" s="36">
        <v>0</v>
      </c>
      <c r="BL44" s="36">
        <v>0.5</v>
      </c>
      <c r="BM44" s="36">
        <v>0.5</v>
      </c>
      <c r="BN44" s="36">
        <v>0.5</v>
      </c>
      <c r="BO44" s="36">
        <v>0</v>
      </c>
      <c r="BP44" s="36">
        <v>0.5</v>
      </c>
      <c r="BQ44" s="36">
        <v>0.5</v>
      </c>
      <c r="BR44" s="36">
        <v>0.5</v>
      </c>
      <c r="BS44" s="77"/>
    </row>
    <row r="45" spans="1:134" s="30" customFormat="1">
      <c r="A45" s="38" t="s">
        <v>214</v>
      </c>
      <c r="B45" s="50">
        <v>2.7</v>
      </c>
      <c r="C45" s="36">
        <v>3.8</v>
      </c>
      <c r="D45" s="36">
        <v>3.5</v>
      </c>
      <c r="E45" s="36">
        <v>2.7</v>
      </c>
      <c r="F45" s="36">
        <v>2.4</v>
      </c>
      <c r="G45" s="36">
        <v>3.4</v>
      </c>
      <c r="H45" s="36">
        <v>3.5</v>
      </c>
      <c r="I45" s="36">
        <v>2.7</v>
      </c>
      <c r="J45" s="36">
        <v>2.2999999999999998</v>
      </c>
      <c r="K45" s="36">
        <v>3.4</v>
      </c>
      <c r="L45" s="36">
        <v>3.3</v>
      </c>
      <c r="M45" s="36">
        <v>2.5</v>
      </c>
      <c r="N45" s="36">
        <v>2.1</v>
      </c>
      <c r="O45" s="36">
        <v>3.1</v>
      </c>
      <c r="P45" s="36">
        <v>2.9</v>
      </c>
      <c r="Q45" s="36">
        <v>2.2000000000000002</v>
      </c>
      <c r="R45" s="36">
        <v>2</v>
      </c>
      <c r="S45" s="36">
        <v>2.9</v>
      </c>
      <c r="T45" s="36">
        <v>2.7</v>
      </c>
      <c r="U45" s="36">
        <v>2.1</v>
      </c>
      <c r="V45" s="36">
        <v>1.9</v>
      </c>
      <c r="W45" s="36">
        <v>2.9</v>
      </c>
      <c r="X45" s="36">
        <v>2.7</v>
      </c>
      <c r="Y45" s="36">
        <v>2</v>
      </c>
      <c r="Z45" s="36">
        <v>1.8</v>
      </c>
      <c r="AA45" s="36">
        <v>3.5</v>
      </c>
      <c r="AB45" s="36">
        <v>3</v>
      </c>
      <c r="AC45" s="36">
        <v>2.2000000000000002</v>
      </c>
      <c r="AD45" s="36">
        <v>1.8</v>
      </c>
      <c r="AE45" s="36">
        <v>2</v>
      </c>
      <c r="AF45" s="36">
        <v>1.6</v>
      </c>
      <c r="AG45" s="36">
        <v>1.2</v>
      </c>
      <c r="AH45" s="36">
        <v>1.1000000000000001</v>
      </c>
      <c r="AI45" s="36">
        <v>1.5</v>
      </c>
      <c r="AJ45" s="36">
        <v>1.4</v>
      </c>
      <c r="AK45" s="36">
        <v>1.1000000000000001</v>
      </c>
      <c r="AL45" s="36">
        <v>0.9</v>
      </c>
      <c r="AM45" s="36">
        <v>1.6</v>
      </c>
      <c r="AN45" s="36">
        <v>1.5</v>
      </c>
      <c r="AO45" s="36">
        <v>1.1000000000000001</v>
      </c>
      <c r="AP45" s="36">
        <v>1</v>
      </c>
      <c r="AQ45" s="36">
        <v>1.6</v>
      </c>
      <c r="AR45" s="36">
        <v>1.5</v>
      </c>
      <c r="AS45" s="36">
        <v>1.1000000000000001</v>
      </c>
      <c r="AT45" s="36">
        <v>1</v>
      </c>
      <c r="AU45" s="36">
        <v>1.6</v>
      </c>
      <c r="AV45" s="36">
        <v>1.5</v>
      </c>
      <c r="AW45" s="36">
        <v>1.1000000000000001</v>
      </c>
      <c r="AX45" s="36">
        <v>1</v>
      </c>
      <c r="AY45" s="36">
        <v>1.6</v>
      </c>
      <c r="AZ45" s="36">
        <v>1.5</v>
      </c>
      <c r="BA45" s="36">
        <v>1.1000000000000001</v>
      </c>
      <c r="BB45" s="36">
        <v>1</v>
      </c>
      <c r="BC45" s="36">
        <v>1.5</v>
      </c>
      <c r="BD45" s="36">
        <v>1.2</v>
      </c>
      <c r="BE45" s="36">
        <v>0.9</v>
      </c>
      <c r="BF45" s="36">
        <v>0.9</v>
      </c>
      <c r="BG45" s="36">
        <v>1.4</v>
      </c>
      <c r="BH45" s="36">
        <v>1.2</v>
      </c>
      <c r="BI45" s="36">
        <v>0.8</v>
      </c>
      <c r="BJ45" s="36">
        <v>0.8</v>
      </c>
      <c r="BK45" s="36">
        <v>1.4</v>
      </c>
      <c r="BL45" s="36">
        <v>1.1000000000000001</v>
      </c>
      <c r="BM45" s="36">
        <v>0.8</v>
      </c>
      <c r="BN45" s="36">
        <v>0.8</v>
      </c>
      <c r="BO45" s="36">
        <v>1.1000000000000001</v>
      </c>
      <c r="BP45" s="36">
        <v>1</v>
      </c>
      <c r="BQ45" s="36">
        <v>0.7</v>
      </c>
      <c r="BR45" s="36">
        <v>0.7</v>
      </c>
    </row>
    <row r="46" spans="1:134" s="30" customFormat="1">
      <c r="A46" s="38" t="s">
        <v>215</v>
      </c>
      <c r="B46" s="50">
        <v>3.2</v>
      </c>
      <c r="C46" s="36">
        <v>4.7</v>
      </c>
      <c r="D46" s="36">
        <v>4</v>
      </c>
      <c r="E46" s="36">
        <v>3.6</v>
      </c>
      <c r="F46" s="36">
        <v>3.3</v>
      </c>
      <c r="G46" s="36">
        <v>4.4000000000000004</v>
      </c>
      <c r="H46" s="36">
        <v>3.7</v>
      </c>
      <c r="I46" s="36">
        <v>3.4</v>
      </c>
      <c r="J46" s="36">
        <v>3.1</v>
      </c>
      <c r="K46" s="36">
        <v>4.2</v>
      </c>
      <c r="L46" s="36">
        <v>3.4</v>
      </c>
      <c r="M46" s="36">
        <v>3</v>
      </c>
      <c r="N46" s="36">
        <v>2.8</v>
      </c>
      <c r="O46" s="36">
        <v>4.0999999999999996</v>
      </c>
      <c r="P46" s="36">
        <v>3.5</v>
      </c>
      <c r="Q46" s="36">
        <v>3.4</v>
      </c>
      <c r="R46" s="36">
        <v>3.1</v>
      </c>
      <c r="S46" s="36">
        <v>4.8</v>
      </c>
      <c r="T46" s="36">
        <v>3.7</v>
      </c>
      <c r="U46" s="36">
        <v>3.4</v>
      </c>
      <c r="V46" s="36">
        <v>3.1</v>
      </c>
      <c r="W46" s="36">
        <v>4.0999999999999996</v>
      </c>
      <c r="X46" s="36">
        <v>3.3</v>
      </c>
      <c r="Y46" s="36">
        <v>2.9</v>
      </c>
      <c r="Z46" s="36">
        <v>2.6</v>
      </c>
      <c r="AA46" s="36">
        <v>3.4</v>
      </c>
      <c r="AB46" s="36">
        <v>3</v>
      </c>
      <c r="AC46" s="36">
        <v>2.8</v>
      </c>
      <c r="AD46" s="36">
        <v>2.4</v>
      </c>
      <c r="AE46" s="36">
        <v>3.7</v>
      </c>
      <c r="AF46" s="36">
        <v>3</v>
      </c>
      <c r="AG46" s="36">
        <v>2.8</v>
      </c>
      <c r="AH46" s="36">
        <v>2.6</v>
      </c>
      <c r="AI46" s="36">
        <v>3.7</v>
      </c>
      <c r="AJ46" s="36">
        <v>3.2</v>
      </c>
      <c r="AK46" s="36">
        <v>2.8</v>
      </c>
      <c r="AL46" s="36">
        <v>2.6</v>
      </c>
      <c r="AM46" s="36">
        <v>4</v>
      </c>
      <c r="AN46" s="36">
        <v>3.6</v>
      </c>
      <c r="AO46" s="36">
        <v>3.1</v>
      </c>
      <c r="AP46" s="36">
        <v>2.8</v>
      </c>
      <c r="AQ46" s="36">
        <v>3.7</v>
      </c>
      <c r="AR46" s="36">
        <v>3.2</v>
      </c>
      <c r="AS46" s="36">
        <v>2.9</v>
      </c>
      <c r="AT46" s="36">
        <v>2.7</v>
      </c>
      <c r="AU46" s="36">
        <v>3.9</v>
      </c>
      <c r="AV46" s="36">
        <v>3.4</v>
      </c>
      <c r="AW46" s="36">
        <v>3.3</v>
      </c>
      <c r="AX46" s="36">
        <v>3.1</v>
      </c>
      <c r="AY46" s="36">
        <v>3.8</v>
      </c>
      <c r="AZ46" s="36">
        <v>3.2</v>
      </c>
      <c r="BA46" s="36">
        <v>2.9</v>
      </c>
      <c r="BB46" s="36">
        <v>2.6</v>
      </c>
      <c r="BC46" s="36">
        <v>3.3</v>
      </c>
      <c r="BD46" s="36">
        <v>2.8</v>
      </c>
      <c r="BE46" s="36">
        <v>2.6</v>
      </c>
      <c r="BF46" s="36">
        <v>2.4</v>
      </c>
      <c r="BG46" s="36">
        <v>3.5</v>
      </c>
      <c r="BH46" s="36">
        <v>3.1</v>
      </c>
      <c r="BI46" s="36">
        <v>2.8</v>
      </c>
      <c r="BJ46" s="36">
        <v>2.5</v>
      </c>
      <c r="BK46" s="36">
        <v>3.2</v>
      </c>
      <c r="BL46" s="36">
        <v>2.8</v>
      </c>
      <c r="BM46" s="36">
        <v>2.6</v>
      </c>
      <c r="BN46" s="36">
        <v>2.2000000000000002</v>
      </c>
      <c r="BO46" s="36">
        <v>2.6</v>
      </c>
      <c r="BP46" s="36">
        <v>2.2000000000000002</v>
      </c>
      <c r="BQ46" s="36">
        <v>2.1</v>
      </c>
      <c r="BR46" s="36">
        <v>1.8</v>
      </c>
    </row>
    <row r="47" spans="1:134" s="30" customFormat="1">
      <c r="A47" s="38" t="s">
        <v>216</v>
      </c>
      <c r="B47" s="50">
        <v>5.5</v>
      </c>
      <c r="C47" s="36">
        <v>4.8</v>
      </c>
      <c r="D47" s="36">
        <v>5.0999999999999996</v>
      </c>
      <c r="E47" s="36">
        <v>5.0999999999999996</v>
      </c>
      <c r="F47" s="36">
        <v>5.4</v>
      </c>
      <c r="G47" s="36">
        <v>4.5999999999999996</v>
      </c>
      <c r="H47" s="36">
        <v>4.9000000000000004</v>
      </c>
      <c r="I47" s="36">
        <v>4.9000000000000004</v>
      </c>
      <c r="J47" s="36">
        <v>5.3</v>
      </c>
      <c r="K47" s="36">
        <v>4.5999999999999996</v>
      </c>
      <c r="L47" s="36">
        <v>4.9000000000000004</v>
      </c>
      <c r="M47" s="36">
        <v>4.7</v>
      </c>
      <c r="N47" s="36">
        <v>5.0999999999999996</v>
      </c>
      <c r="O47" s="36">
        <v>4.3</v>
      </c>
      <c r="P47" s="36">
        <v>4.5999999999999996</v>
      </c>
      <c r="Q47" s="36">
        <v>4.4000000000000004</v>
      </c>
      <c r="R47" s="36">
        <v>4.8</v>
      </c>
      <c r="S47" s="36">
        <v>3.9</v>
      </c>
      <c r="T47" s="36">
        <v>4.2</v>
      </c>
      <c r="U47" s="36">
        <v>4.2</v>
      </c>
      <c r="V47" s="36">
        <v>4.5999999999999996</v>
      </c>
      <c r="W47" s="36">
        <v>3.7</v>
      </c>
      <c r="X47" s="36">
        <v>3.9</v>
      </c>
      <c r="Y47" s="36">
        <v>3.8</v>
      </c>
      <c r="Z47" s="36">
        <v>4.2</v>
      </c>
      <c r="AA47" s="36">
        <v>3.5</v>
      </c>
      <c r="AB47" s="36">
        <v>3.8</v>
      </c>
      <c r="AC47" s="36">
        <v>3.7</v>
      </c>
      <c r="AD47" s="36">
        <v>4.0999999999999996</v>
      </c>
      <c r="AE47" s="36">
        <v>3.7</v>
      </c>
      <c r="AF47" s="36">
        <v>4</v>
      </c>
      <c r="AG47" s="36">
        <v>4</v>
      </c>
      <c r="AH47" s="36">
        <v>4.3</v>
      </c>
      <c r="AI47" s="36">
        <v>3.8</v>
      </c>
      <c r="AJ47" s="36">
        <v>3.9</v>
      </c>
      <c r="AK47" s="36">
        <v>4</v>
      </c>
      <c r="AL47" s="36">
        <v>4.3</v>
      </c>
      <c r="AM47" s="36">
        <v>4.2</v>
      </c>
      <c r="AN47" s="36">
        <v>4.2</v>
      </c>
      <c r="AO47" s="36">
        <v>4.2</v>
      </c>
      <c r="AP47" s="36">
        <v>4.5</v>
      </c>
      <c r="AQ47" s="36">
        <v>4</v>
      </c>
      <c r="AR47" s="36">
        <v>4.0999999999999996</v>
      </c>
      <c r="AS47" s="36">
        <v>4.0999999999999996</v>
      </c>
      <c r="AT47" s="36">
        <v>4.5</v>
      </c>
      <c r="AU47" s="36">
        <v>3.9</v>
      </c>
      <c r="AV47" s="36">
        <v>3.9</v>
      </c>
      <c r="AW47" s="36">
        <v>4</v>
      </c>
      <c r="AX47" s="36">
        <v>4.3</v>
      </c>
      <c r="AY47" s="36">
        <v>4.2</v>
      </c>
      <c r="AZ47" s="36">
        <v>4.2</v>
      </c>
      <c r="BA47" s="36">
        <v>4.2</v>
      </c>
      <c r="BB47" s="36">
        <v>4.5999999999999996</v>
      </c>
      <c r="BC47" s="36">
        <v>4.3</v>
      </c>
      <c r="BD47" s="36">
        <v>4.3</v>
      </c>
      <c r="BE47" s="36">
        <v>4.4000000000000004</v>
      </c>
      <c r="BF47" s="36">
        <v>4.7</v>
      </c>
      <c r="BG47" s="36">
        <v>4.0999999999999996</v>
      </c>
      <c r="BH47" s="36">
        <v>4.0999999999999996</v>
      </c>
      <c r="BI47" s="36">
        <v>4.0999999999999996</v>
      </c>
      <c r="BJ47" s="36">
        <v>4.4000000000000004</v>
      </c>
      <c r="BK47" s="36">
        <v>4</v>
      </c>
      <c r="BL47" s="36">
        <v>3.9</v>
      </c>
      <c r="BM47" s="36">
        <v>4</v>
      </c>
      <c r="BN47" s="36">
        <v>4.3</v>
      </c>
      <c r="BO47" s="36">
        <v>3.8</v>
      </c>
      <c r="BP47" s="36">
        <v>3.7</v>
      </c>
      <c r="BQ47" s="36">
        <v>3.6</v>
      </c>
      <c r="BR47" s="36">
        <v>4.0999999999999996</v>
      </c>
    </row>
    <row r="48" spans="1:134" s="35" customFormat="1">
      <c r="A48" s="60" t="s">
        <v>217</v>
      </c>
      <c r="B48" s="49">
        <v>32.5</v>
      </c>
      <c r="C48" s="32">
        <v>32.299999999999997</v>
      </c>
      <c r="D48" s="32">
        <v>32</v>
      </c>
      <c r="E48" s="32">
        <v>32.200000000000003</v>
      </c>
      <c r="F48" s="32">
        <v>32.700000000000003</v>
      </c>
      <c r="G48" s="32">
        <v>30.4</v>
      </c>
      <c r="H48" s="32">
        <v>31.1</v>
      </c>
      <c r="I48" s="32">
        <v>31.9</v>
      </c>
      <c r="J48" s="32">
        <v>32.299999999999997</v>
      </c>
      <c r="K48" s="32">
        <v>32.4</v>
      </c>
      <c r="L48" s="32">
        <v>32.5</v>
      </c>
      <c r="M48" s="32">
        <v>32.9</v>
      </c>
      <c r="N48" s="32">
        <v>33.200000000000003</v>
      </c>
      <c r="O48" s="32">
        <v>32.6</v>
      </c>
      <c r="P48" s="32">
        <v>32.6</v>
      </c>
      <c r="Q48" s="32">
        <v>32.700000000000003</v>
      </c>
      <c r="R48" s="32">
        <v>33.200000000000003</v>
      </c>
      <c r="S48" s="32">
        <v>31.8</v>
      </c>
      <c r="T48" s="32">
        <v>32.299999999999997</v>
      </c>
      <c r="U48" s="32">
        <v>32.700000000000003</v>
      </c>
      <c r="V48" s="32">
        <v>33.700000000000003</v>
      </c>
      <c r="W48" s="32">
        <v>32.5</v>
      </c>
      <c r="X48" s="32">
        <v>33.5</v>
      </c>
      <c r="Y48" s="32">
        <v>33.799999999999997</v>
      </c>
      <c r="Z48" s="32">
        <v>34.299999999999997</v>
      </c>
      <c r="AA48" s="32">
        <v>34.4</v>
      </c>
      <c r="AB48" s="32">
        <v>34.799999999999997</v>
      </c>
      <c r="AC48" s="32">
        <v>34.6</v>
      </c>
      <c r="AD48" s="32">
        <v>34.4</v>
      </c>
      <c r="AE48" s="32">
        <v>34.4</v>
      </c>
      <c r="AF48" s="32">
        <v>34.700000000000003</v>
      </c>
      <c r="AG48" s="32">
        <v>35.200000000000003</v>
      </c>
      <c r="AH48" s="32">
        <v>35.299999999999997</v>
      </c>
      <c r="AI48" s="32">
        <v>35.5</v>
      </c>
      <c r="AJ48" s="32">
        <v>34.9</v>
      </c>
      <c r="AK48" s="32">
        <v>34.6</v>
      </c>
      <c r="AL48" s="32">
        <v>34.299999999999997</v>
      </c>
      <c r="AM48" s="32">
        <v>32.799999999999997</v>
      </c>
      <c r="AN48" s="32">
        <v>32.5</v>
      </c>
      <c r="AO48" s="32">
        <v>32.700000000000003</v>
      </c>
      <c r="AP48" s="32">
        <v>32.799999999999997</v>
      </c>
      <c r="AQ48" s="32">
        <v>32.799999999999997</v>
      </c>
      <c r="AR48" s="32">
        <v>32.5</v>
      </c>
      <c r="AS48" s="32">
        <v>32.9</v>
      </c>
      <c r="AT48" s="32">
        <v>32.5</v>
      </c>
      <c r="AU48" s="32">
        <v>33</v>
      </c>
      <c r="AV48" s="32">
        <v>32.700000000000003</v>
      </c>
      <c r="AW48" s="32">
        <v>32.5</v>
      </c>
      <c r="AX48" s="32">
        <v>32</v>
      </c>
      <c r="AY48" s="32">
        <v>32.5</v>
      </c>
      <c r="AZ48" s="32">
        <v>32.6</v>
      </c>
      <c r="BA48" s="32">
        <v>32.6</v>
      </c>
      <c r="BB48" s="32">
        <v>32.1</v>
      </c>
      <c r="BC48" s="32">
        <v>31.6</v>
      </c>
      <c r="BD48" s="32">
        <v>31.8</v>
      </c>
      <c r="BE48" s="32">
        <v>31.6</v>
      </c>
      <c r="BF48" s="32">
        <v>31.3</v>
      </c>
      <c r="BG48" s="32">
        <v>31.2</v>
      </c>
      <c r="BH48" s="32">
        <v>31</v>
      </c>
      <c r="BI48" s="32">
        <v>30.8</v>
      </c>
      <c r="BJ48" s="32">
        <v>30.1</v>
      </c>
      <c r="BK48" s="32">
        <v>28.9</v>
      </c>
      <c r="BL48" s="32">
        <v>28.5</v>
      </c>
      <c r="BM48" s="32">
        <v>28.5</v>
      </c>
      <c r="BN48" s="32">
        <v>28.5</v>
      </c>
      <c r="BO48" s="32">
        <v>28.5</v>
      </c>
      <c r="BP48" s="32">
        <v>28.7</v>
      </c>
      <c r="BQ48" s="32">
        <v>27.9</v>
      </c>
      <c r="BR48" s="32">
        <v>27.4</v>
      </c>
    </row>
    <row r="49" spans="1:70" s="35" customFormat="1">
      <c r="A49" s="31" t="s">
        <v>187</v>
      </c>
      <c r="B49" s="52">
        <v>1.4</v>
      </c>
      <c r="C49" s="34">
        <v>0.8</v>
      </c>
      <c r="D49" s="34">
        <v>1.1000000000000001</v>
      </c>
      <c r="E49" s="34">
        <v>1.2</v>
      </c>
      <c r="F49" s="34">
        <v>1.2</v>
      </c>
      <c r="G49" s="34">
        <v>0.4</v>
      </c>
      <c r="H49" s="34">
        <v>0.7</v>
      </c>
      <c r="I49" s="34">
        <v>0.9</v>
      </c>
      <c r="J49" s="34">
        <v>0.9</v>
      </c>
      <c r="K49" s="34">
        <v>1.1000000000000001</v>
      </c>
      <c r="L49" s="34">
        <v>1.1000000000000001</v>
      </c>
      <c r="M49" s="34">
        <v>1.1000000000000001</v>
      </c>
      <c r="N49" s="34">
        <v>1.1000000000000001</v>
      </c>
      <c r="O49" s="34">
        <v>1.1000000000000001</v>
      </c>
      <c r="P49" s="34">
        <v>1.2</v>
      </c>
      <c r="Q49" s="34">
        <v>1.2</v>
      </c>
      <c r="R49" s="34">
        <v>1.1000000000000001</v>
      </c>
      <c r="S49" s="34">
        <v>1</v>
      </c>
      <c r="T49" s="34">
        <v>1</v>
      </c>
      <c r="U49" s="34">
        <v>1</v>
      </c>
      <c r="V49" s="34">
        <v>1</v>
      </c>
      <c r="W49" s="34">
        <v>0.9</v>
      </c>
      <c r="X49" s="34">
        <v>1</v>
      </c>
      <c r="Y49" s="34">
        <v>1</v>
      </c>
      <c r="Z49" s="34">
        <v>1</v>
      </c>
      <c r="AA49" s="34">
        <v>0.9</v>
      </c>
      <c r="AB49" s="34">
        <v>0.9</v>
      </c>
      <c r="AC49" s="34">
        <v>0.9</v>
      </c>
      <c r="AD49" s="34">
        <v>0.8</v>
      </c>
      <c r="AE49" s="34">
        <v>0.6</v>
      </c>
      <c r="AF49" s="34">
        <v>0.8</v>
      </c>
      <c r="AG49" s="34">
        <v>0.8</v>
      </c>
      <c r="AH49" s="34">
        <v>0.8</v>
      </c>
      <c r="AI49" s="34">
        <v>1.1000000000000001</v>
      </c>
      <c r="AJ49" s="34">
        <v>1</v>
      </c>
      <c r="AK49" s="34">
        <v>1</v>
      </c>
      <c r="AL49" s="34">
        <v>0.9</v>
      </c>
      <c r="AM49" s="34">
        <v>0.8</v>
      </c>
      <c r="AN49" s="34">
        <v>0.8</v>
      </c>
      <c r="AO49" s="34">
        <v>0.8</v>
      </c>
      <c r="AP49" s="34">
        <v>0.8</v>
      </c>
      <c r="AQ49" s="34">
        <v>0.7</v>
      </c>
      <c r="AR49" s="34">
        <v>0.9</v>
      </c>
      <c r="AS49" s="34">
        <v>0.9</v>
      </c>
      <c r="AT49" s="34">
        <v>0.8</v>
      </c>
      <c r="AU49" s="34">
        <v>0.8</v>
      </c>
      <c r="AV49" s="34">
        <v>0.8</v>
      </c>
      <c r="AW49" s="34">
        <v>0.8</v>
      </c>
      <c r="AX49" s="34">
        <v>0.8</v>
      </c>
      <c r="AY49" s="34">
        <v>0.9</v>
      </c>
      <c r="AZ49" s="34">
        <v>0.8</v>
      </c>
      <c r="BA49" s="34">
        <v>0.8</v>
      </c>
      <c r="BB49" s="34">
        <v>0.9</v>
      </c>
      <c r="BC49" s="34">
        <v>0.7</v>
      </c>
      <c r="BD49" s="34">
        <v>0.7</v>
      </c>
      <c r="BE49" s="34">
        <v>0.8</v>
      </c>
      <c r="BF49" s="34">
        <v>0.8</v>
      </c>
      <c r="BG49" s="34">
        <v>0.8</v>
      </c>
      <c r="BH49" s="34">
        <v>0.7</v>
      </c>
      <c r="BI49" s="34">
        <v>0.7</v>
      </c>
      <c r="BJ49" s="34">
        <v>0.8</v>
      </c>
      <c r="BK49" s="34">
        <v>0.7</v>
      </c>
      <c r="BL49" s="34">
        <v>0.7</v>
      </c>
      <c r="BM49" s="34">
        <v>0.7</v>
      </c>
      <c r="BN49" s="34">
        <v>0.7</v>
      </c>
      <c r="BO49" s="34">
        <v>0.7</v>
      </c>
      <c r="BP49" s="34">
        <v>0.6</v>
      </c>
      <c r="BQ49" s="34">
        <v>0.6</v>
      </c>
      <c r="BR49" s="34">
        <v>0.5</v>
      </c>
    </row>
    <row r="50" spans="1:70" s="35" customFormat="1">
      <c r="A50" s="31" t="s">
        <v>218</v>
      </c>
      <c r="B50" s="52">
        <v>21.8</v>
      </c>
      <c r="C50" s="34">
        <v>22.2</v>
      </c>
      <c r="D50" s="34">
        <v>21.6</v>
      </c>
      <c r="E50" s="34">
        <v>21.4</v>
      </c>
      <c r="F50" s="34">
        <v>22.1</v>
      </c>
      <c r="G50" s="34">
        <v>21.7</v>
      </c>
      <c r="H50" s="34">
        <v>21.5</v>
      </c>
      <c r="I50" s="34">
        <v>21.3</v>
      </c>
      <c r="J50" s="34">
        <v>21.5</v>
      </c>
      <c r="K50" s="34">
        <v>21.8</v>
      </c>
      <c r="L50" s="34">
        <v>21.7</v>
      </c>
      <c r="M50" s="34">
        <v>21.6</v>
      </c>
      <c r="N50" s="34">
        <v>21.7</v>
      </c>
      <c r="O50" s="34">
        <v>21.6</v>
      </c>
      <c r="P50" s="34">
        <v>21.6</v>
      </c>
      <c r="Q50" s="34">
        <v>21.1</v>
      </c>
      <c r="R50" s="34">
        <v>21.5</v>
      </c>
      <c r="S50" s="34">
        <v>21.2</v>
      </c>
      <c r="T50" s="34">
        <v>21.6</v>
      </c>
      <c r="U50" s="34">
        <v>21.4</v>
      </c>
      <c r="V50" s="34">
        <v>22.1</v>
      </c>
      <c r="W50" s="34">
        <v>22.4</v>
      </c>
      <c r="X50" s="34">
        <v>22.5</v>
      </c>
      <c r="Y50" s="34">
        <v>22.2</v>
      </c>
      <c r="Z50" s="34">
        <v>22.8</v>
      </c>
      <c r="AA50" s="34">
        <v>23.3</v>
      </c>
      <c r="AB50" s="34">
        <v>23.1</v>
      </c>
      <c r="AC50" s="34">
        <v>22.4</v>
      </c>
      <c r="AD50" s="34">
        <v>22.2</v>
      </c>
      <c r="AE50" s="34">
        <v>22.4</v>
      </c>
      <c r="AF50" s="34">
        <v>22.3</v>
      </c>
      <c r="AG50" s="34">
        <v>22.3</v>
      </c>
      <c r="AH50" s="34">
        <v>22.7</v>
      </c>
      <c r="AI50" s="34">
        <v>23.1</v>
      </c>
      <c r="AJ50" s="34">
        <v>22.5</v>
      </c>
      <c r="AK50" s="34">
        <v>21.9</v>
      </c>
      <c r="AL50" s="34">
        <v>22</v>
      </c>
      <c r="AM50" s="34">
        <v>21.6</v>
      </c>
      <c r="AN50" s="34">
        <v>21.3</v>
      </c>
      <c r="AO50" s="34">
        <v>21.2</v>
      </c>
      <c r="AP50" s="34">
        <v>21.5</v>
      </c>
      <c r="AQ50" s="34">
        <v>21.8</v>
      </c>
      <c r="AR50" s="34">
        <v>21.4</v>
      </c>
      <c r="AS50" s="34">
        <v>21.5</v>
      </c>
      <c r="AT50" s="34">
        <v>21.5</v>
      </c>
      <c r="AU50" s="34">
        <v>22.5</v>
      </c>
      <c r="AV50" s="34">
        <v>22.2</v>
      </c>
      <c r="AW50" s="34">
        <v>22</v>
      </c>
      <c r="AX50" s="34">
        <v>21.7</v>
      </c>
      <c r="AY50" s="34">
        <v>22.6</v>
      </c>
      <c r="AZ50" s="34">
        <v>22.5</v>
      </c>
      <c r="BA50" s="34">
        <v>22.3</v>
      </c>
      <c r="BB50" s="34">
        <v>21.6</v>
      </c>
      <c r="BC50" s="34">
        <v>22.2</v>
      </c>
      <c r="BD50" s="34">
        <v>22.3</v>
      </c>
      <c r="BE50" s="34">
        <v>21.9</v>
      </c>
      <c r="BF50" s="34">
        <v>21.3</v>
      </c>
      <c r="BG50" s="34">
        <v>21.8</v>
      </c>
      <c r="BH50" s="34">
        <v>21.7</v>
      </c>
      <c r="BI50" s="34">
        <v>21.4</v>
      </c>
      <c r="BJ50" s="34">
        <v>20.399999999999999</v>
      </c>
      <c r="BK50" s="34">
        <v>20.6</v>
      </c>
      <c r="BL50" s="34">
        <v>20.3</v>
      </c>
      <c r="BM50" s="34">
        <v>20.2</v>
      </c>
      <c r="BN50" s="34">
        <v>19.7</v>
      </c>
      <c r="BO50" s="34">
        <v>20.399999999999999</v>
      </c>
      <c r="BP50" s="34">
        <v>20.8</v>
      </c>
      <c r="BQ50" s="34">
        <v>20</v>
      </c>
      <c r="BR50" s="34">
        <v>19.3</v>
      </c>
    </row>
    <row r="51" spans="1:70" s="35" customFormat="1">
      <c r="A51" s="39" t="s">
        <v>219</v>
      </c>
      <c r="B51" s="51">
        <v>0.5</v>
      </c>
      <c r="C51" s="33">
        <v>0.2</v>
      </c>
      <c r="D51" s="33">
        <v>0.3</v>
      </c>
      <c r="E51" s="33">
        <v>0.4</v>
      </c>
      <c r="F51" s="33">
        <v>0.4</v>
      </c>
      <c r="G51" s="33">
        <v>0.2</v>
      </c>
      <c r="H51" s="33">
        <v>0.3</v>
      </c>
      <c r="I51" s="33">
        <v>0.3</v>
      </c>
      <c r="J51" s="33">
        <v>0.4</v>
      </c>
      <c r="K51" s="33">
        <v>0.2</v>
      </c>
      <c r="L51" s="33">
        <v>0.2</v>
      </c>
      <c r="M51" s="33">
        <v>0.3</v>
      </c>
      <c r="N51" s="33">
        <v>0.3</v>
      </c>
      <c r="O51" s="33">
        <v>0.1</v>
      </c>
      <c r="P51" s="33">
        <v>0.2</v>
      </c>
      <c r="Q51" s="33">
        <v>0.2</v>
      </c>
      <c r="R51" s="33">
        <v>0.3</v>
      </c>
      <c r="S51" s="33">
        <v>0.1</v>
      </c>
      <c r="T51" s="33">
        <v>0.2</v>
      </c>
      <c r="U51" s="33">
        <v>0.2</v>
      </c>
      <c r="V51" s="33">
        <v>0.2</v>
      </c>
      <c r="W51" s="33">
        <v>0.1</v>
      </c>
      <c r="X51" s="33">
        <v>0.2</v>
      </c>
      <c r="Y51" s="33">
        <v>0.2</v>
      </c>
      <c r="Z51" s="33">
        <v>0.3</v>
      </c>
      <c r="AA51" s="33">
        <v>0.1</v>
      </c>
      <c r="AB51" s="33">
        <v>0.2</v>
      </c>
      <c r="AC51" s="33">
        <v>0.2</v>
      </c>
      <c r="AD51" s="33">
        <v>0.2</v>
      </c>
      <c r="AE51" s="33">
        <v>0.1</v>
      </c>
      <c r="AF51" s="33">
        <v>0.2</v>
      </c>
      <c r="AG51" s="33">
        <v>0.2</v>
      </c>
      <c r="AH51" s="33">
        <v>0.2</v>
      </c>
      <c r="AI51" s="33">
        <v>0.1</v>
      </c>
      <c r="AJ51" s="33">
        <v>0.2</v>
      </c>
      <c r="AK51" s="33">
        <v>0.2</v>
      </c>
      <c r="AL51" s="33">
        <v>0.2</v>
      </c>
      <c r="AM51" s="33">
        <v>0.1</v>
      </c>
      <c r="AN51" s="33">
        <v>0.2</v>
      </c>
      <c r="AO51" s="33">
        <v>0.2</v>
      </c>
      <c r="AP51" s="33">
        <v>0.3</v>
      </c>
      <c r="AQ51" s="33">
        <v>0.1</v>
      </c>
      <c r="AR51" s="33">
        <v>0.2</v>
      </c>
      <c r="AS51" s="33">
        <v>0.2</v>
      </c>
      <c r="AT51" s="33">
        <v>0.2</v>
      </c>
      <c r="AU51" s="33">
        <v>0.1</v>
      </c>
      <c r="AV51" s="33">
        <v>0.1</v>
      </c>
      <c r="AW51" s="33">
        <v>0.2</v>
      </c>
      <c r="AX51" s="33">
        <v>0.2</v>
      </c>
      <c r="AY51" s="33">
        <v>0.1</v>
      </c>
      <c r="AZ51" s="33">
        <v>0.2</v>
      </c>
      <c r="BA51" s="33">
        <v>0.2</v>
      </c>
      <c r="BB51" s="33">
        <v>0.2</v>
      </c>
      <c r="BC51" s="33">
        <v>0.1</v>
      </c>
      <c r="BD51" s="33">
        <v>0.1</v>
      </c>
      <c r="BE51" s="33">
        <v>0.2</v>
      </c>
      <c r="BF51" s="33">
        <v>0.2</v>
      </c>
      <c r="BG51" s="33">
        <v>0</v>
      </c>
      <c r="BH51" s="33">
        <v>0.2</v>
      </c>
      <c r="BI51" s="33">
        <v>0.2</v>
      </c>
      <c r="BJ51" s="33">
        <v>0.2</v>
      </c>
      <c r="BK51" s="33">
        <v>0</v>
      </c>
      <c r="BL51" s="33">
        <v>0.2</v>
      </c>
      <c r="BM51" s="33">
        <v>0.2</v>
      </c>
      <c r="BN51" s="33">
        <v>0.2</v>
      </c>
      <c r="BO51" s="33">
        <v>0</v>
      </c>
      <c r="BP51" s="33">
        <v>0.2</v>
      </c>
      <c r="BQ51" s="33">
        <v>0.2</v>
      </c>
      <c r="BR51" s="33">
        <v>0.2</v>
      </c>
    </row>
    <row r="52" spans="1:70" s="35" customFormat="1">
      <c r="A52" s="39" t="s">
        <v>220</v>
      </c>
      <c r="B52" s="51">
        <v>1.1000000000000001</v>
      </c>
      <c r="C52" s="33">
        <v>1.7</v>
      </c>
      <c r="D52" s="33">
        <v>1.5</v>
      </c>
      <c r="E52" s="33">
        <v>1.1000000000000001</v>
      </c>
      <c r="F52" s="33">
        <v>0.9</v>
      </c>
      <c r="G52" s="33">
        <v>1.8</v>
      </c>
      <c r="H52" s="33">
        <v>1.6</v>
      </c>
      <c r="I52" s="33">
        <v>1.2</v>
      </c>
      <c r="J52" s="33">
        <v>1</v>
      </c>
      <c r="K52" s="33">
        <v>1.9</v>
      </c>
      <c r="L52" s="33">
        <v>1.7</v>
      </c>
      <c r="M52" s="33">
        <v>1.3</v>
      </c>
      <c r="N52" s="33">
        <v>0.9</v>
      </c>
      <c r="O52" s="33">
        <v>1.6</v>
      </c>
      <c r="P52" s="33">
        <v>1.5</v>
      </c>
      <c r="Q52" s="33">
        <v>1.1000000000000001</v>
      </c>
      <c r="R52" s="33">
        <v>0.8</v>
      </c>
      <c r="S52" s="33">
        <v>1.5</v>
      </c>
      <c r="T52" s="33">
        <v>1.6</v>
      </c>
      <c r="U52" s="33">
        <v>1.2</v>
      </c>
      <c r="V52" s="33">
        <v>1</v>
      </c>
      <c r="W52" s="33">
        <v>1.9</v>
      </c>
      <c r="X52" s="33">
        <v>1.9</v>
      </c>
      <c r="Y52" s="33">
        <v>1.4</v>
      </c>
      <c r="Z52" s="33">
        <v>1.1000000000000001</v>
      </c>
      <c r="AA52" s="33">
        <v>1.4</v>
      </c>
      <c r="AB52" s="33">
        <v>1.4</v>
      </c>
      <c r="AC52" s="33">
        <v>1</v>
      </c>
      <c r="AD52" s="33">
        <v>0.7</v>
      </c>
      <c r="AE52" s="33">
        <v>0.9</v>
      </c>
      <c r="AF52" s="33">
        <v>0.9</v>
      </c>
      <c r="AG52" s="33">
        <v>0.6</v>
      </c>
      <c r="AH52" s="33">
        <v>0.5</v>
      </c>
      <c r="AI52" s="33">
        <v>1.2</v>
      </c>
      <c r="AJ52" s="33">
        <v>1.2</v>
      </c>
      <c r="AK52" s="33">
        <v>0.9</v>
      </c>
      <c r="AL52" s="33">
        <v>0.7</v>
      </c>
      <c r="AM52" s="33">
        <v>1.2</v>
      </c>
      <c r="AN52" s="33">
        <v>1.3</v>
      </c>
      <c r="AO52" s="33">
        <v>0.9</v>
      </c>
      <c r="AP52" s="33">
        <v>0.7</v>
      </c>
      <c r="AQ52" s="33">
        <v>1</v>
      </c>
      <c r="AR52" s="33">
        <v>1</v>
      </c>
      <c r="AS52" s="33">
        <v>0.7</v>
      </c>
      <c r="AT52" s="33">
        <v>0.6</v>
      </c>
      <c r="AU52" s="33">
        <v>1.1000000000000001</v>
      </c>
      <c r="AV52" s="33">
        <v>1</v>
      </c>
      <c r="AW52" s="33">
        <v>0.7</v>
      </c>
      <c r="AX52" s="33">
        <v>0.6</v>
      </c>
      <c r="AY52" s="33">
        <v>1.1000000000000001</v>
      </c>
      <c r="AZ52" s="33">
        <v>1</v>
      </c>
      <c r="BA52" s="33">
        <v>0.7</v>
      </c>
      <c r="BB52" s="33">
        <v>0.6</v>
      </c>
      <c r="BC52" s="33">
        <v>1</v>
      </c>
      <c r="BD52" s="33">
        <v>0.8</v>
      </c>
      <c r="BE52" s="33">
        <v>0.6</v>
      </c>
      <c r="BF52" s="33">
        <v>0.5</v>
      </c>
      <c r="BG52" s="33">
        <v>0.8</v>
      </c>
      <c r="BH52" s="33">
        <v>0.8</v>
      </c>
      <c r="BI52" s="33">
        <v>0.5</v>
      </c>
      <c r="BJ52" s="33">
        <v>0.5</v>
      </c>
      <c r="BK52" s="33">
        <v>0.8</v>
      </c>
      <c r="BL52" s="33">
        <v>0.7</v>
      </c>
      <c r="BM52" s="33">
        <v>0.5</v>
      </c>
      <c r="BN52" s="33">
        <v>0.4</v>
      </c>
      <c r="BO52" s="33">
        <v>0.8</v>
      </c>
      <c r="BP52" s="33">
        <v>0.7</v>
      </c>
      <c r="BQ52" s="33">
        <v>0.5</v>
      </c>
      <c r="BR52" s="33">
        <v>0.4</v>
      </c>
    </row>
    <row r="53" spans="1:70" s="35" customFormat="1">
      <c r="A53" s="39" t="s">
        <v>221</v>
      </c>
      <c r="B53" s="51">
        <v>3</v>
      </c>
      <c r="C53" s="33">
        <v>3.4</v>
      </c>
      <c r="D53" s="33">
        <v>3.2</v>
      </c>
      <c r="E53" s="33">
        <v>3.2</v>
      </c>
      <c r="F53" s="33">
        <v>3.3</v>
      </c>
      <c r="G53" s="33">
        <v>2.7</v>
      </c>
      <c r="H53" s="33">
        <v>2.8</v>
      </c>
      <c r="I53" s="33">
        <v>3.1</v>
      </c>
      <c r="J53" s="33">
        <v>3.1</v>
      </c>
      <c r="K53" s="33">
        <v>3</v>
      </c>
      <c r="L53" s="33">
        <v>3</v>
      </c>
      <c r="M53" s="33">
        <v>3.1</v>
      </c>
      <c r="N53" s="33">
        <v>3.1</v>
      </c>
      <c r="O53" s="33">
        <v>2.9</v>
      </c>
      <c r="P53" s="33">
        <v>2.9</v>
      </c>
      <c r="Q53" s="33">
        <v>3</v>
      </c>
      <c r="R53" s="33">
        <v>3</v>
      </c>
      <c r="S53" s="33">
        <v>2.9</v>
      </c>
      <c r="T53" s="33">
        <v>3</v>
      </c>
      <c r="U53" s="33">
        <v>3.2</v>
      </c>
      <c r="V53" s="33">
        <v>3.3</v>
      </c>
      <c r="W53" s="33">
        <v>2.9</v>
      </c>
      <c r="X53" s="33">
        <v>3</v>
      </c>
      <c r="Y53" s="33">
        <v>3.2</v>
      </c>
      <c r="Z53" s="33">
        <v>3.3</v>
      </c>
      <c r="AA53" s="33">
        <v>2.9</v>
      </c>
      <c r="AB53" s="33">
        <v>3</v>
      </c>
      <c r="AC53" s="33">
        <v>3.1</v>
      </c>
      <c r="AD53" s="33">
        <v>3.1</v>
      </c>
      <c r="AE53" s="33">
        <v>3.1</v>
      </c>
      <c r="AF53" s="33">
        <v>3.3</v>
      </c>
      <c r="AG53" s="33">
        <v>3.4</v>
      </c>
      <c r="AH53" s="33">
        <v>3.4</v>
      </c>
      <c r="AI53" s="33">
        <v>3.2</v>
      </c>
      <c r="AJ53" s="33">
        <v>3.3</v>
      </c>
      <c r="AK53" s="33">
        <v>3.4</v>
      </c>
      <c r="AL53" s="33">
        <v>3.4</v>
      </c>
      <c r="AM53" s="33">
        <v>2.8</v>
      </c>
      <c r="AN53" s="33">
        <v>2.9</v>
      </c>
      <c r="AO53" s="33">
        <v>3</v>
      </c>
      <c r="AP53" s="33">
        <v>3</v>
      </c>
      <c r="AQ53" s="33">
        <v>2.9</v>
      </c>
      <c r="AR53" s="33">
        <v>2.8</v>
      </c>
      <c r="AS53" s="33">
        <v>2.9</v>
      </c>
      <c r="AT53" s="33">
        <v>3</v>
      </c>
      <c r="AU53" s="33">
        <v>2.9</v>
      </c>
      <c r="AV53" s="33">
        <v>3</v>
      </c>
      <c r="AW53" s="33">
        <v>3</v>
      </c>
      <c r="AX53" s="33">
        <v>3.1</v>
      </c>
      <c r="AY53" s="33">
        <v>2.8</v>
      </c>
      <c r="AZ53" s="33">
        <v>2.8</v>
      </c>
      <c r="BA53" s="33">
        <v>3</v>
      </c>
      <c r="BB53" s="33">
        <v>3.1</v>
      </c>
      <c r="BC53" s="33">
        <v>2.8</v>
      </c>
      <c r="BD53" s="33">
        <v>2.8</v>
      </c>
      <c r="BE53" s="33">
        <v>2.9</v>
      </c>
      <c r="BF53" s="33">
        <v>3.1</v>
      </c>
      <c r="BG53" s="33">
        <v>2.6</v>
      </c>
      <c r="BH53" s="33">
        <v>2.6</v>
      </c>
      <c r="BI53" s="33">
        <v>2.6</v>
      </c>
      <c r="BJ53" s="33">
        <v>2.8</v>
      </c>
      <c r="BK53" s="33">
        <v>2.2000000000000002</v>
      </c>
      <c r="BL53" s="33">
        <v>2.1</v>
      </c>
      <c r="BM53" s="33">
        <v>2.2999999999999998</v>
      </c>
      <c r="BN53" s="33">
        <v>2.4</v>
      </c>
      <c r="BO53" s="33">
        <v>2.2000000000000002</v>
      </c>
      <c r="BP53" s="33">
        <v>2.2000000000000002</v>
      </c>
      <c r="BQ53" s="33">
        <v>2.4</v>
      </c>
      <c r="BR53" s="33">
        <v>2.4</v>
      </c>
    </row>
    <row r="54" spans="1:70" s="35" customFormat="1">
      <c r="A54" s="39" t="s">
        <v>222</v>
      </c>
      <c r="B54" s="51">
        <v>0.4</v>
      </c>
      <c r="C54" s="33">
        <v>0.3</v>
      </c>
      <c r="D54" s="33">
        <v>0.3</v>
      </c>
      <c r="E54" s="33">
        <v>0.3</v>
      </c>
      <c r="F54" s="33">
        <v>0.3</v>
      </c>
      <c r="G54" s="33">
        <v>0.3</v>
      </c>
      <c r="H54" s="33">
        <v>0.3</v>
      </c>
      <c r="I54" s="33">
        <v>0.3</v>
      </c>
      <c r="J54" s="33">
        <v>0.3</v>
      </c>
      <c r="K54" s="33">
        <v>0.3</v>
      </c>
      <c r="L54" s="33">
        <v>0.3</v>
      </c>
      <c r="M54" s="33">
        <v>0.4</v>
      </c>
      <c r="N54" s="33">
        <v>0.4</v>
      </c>
      <c r="O54" s="33">
        <v>0.4</v>
      </c>
      <c r="P54" s="33">
        <v>0.4</v>
      </c>
      <c r="Q54" s="33">
        <v>0.4</v>
      </c>
      <c r="R54" s="33">
        <v>0.4</v>
      </c>
      <c r="S54" s="33">
        <v>0.3</v>
      </c>
      <c r="T54" s="33">
        <v>0.4</v>
      </c>
      <c r="U54" s="33">
        <v>0.4</v>
      </c>
      <c r="V54" s="33">
        <v>0.4</v>
      </c>
      <c r="W54" s="33">
        <v>0.2</v>
      </c>
      <c r="X54" s="33">
        <v>0.3</v>
      </c>
      <c r="Y54" s="33">
        <v>0.3</v>
      </c>
      <c r="Z54" s="33">
        <v>0.3</v>
      </c>
      <c r="AA54" s="33">
        <v>0.3</v>
      </c>
      <c r="AB54" s="33">
        <v>0.3</v>
      </c>
      <c r="AC54" s="33">
        <v>0.3</v>
      </c>
      <c r="AD54" s="33">
        <v>0.3</v>
      </c>
      <c r="AE54" s="33">
        <v>0.5</v>
      </c>
      <c r="AF54" s="33">
        <v>0.4</v>
      </c>
      <c r="AG54" s="33">
        <v>0.4</v>
      </c>
      <c r="AH54" s="33">
        <v>0.4</v>
      </c>
      <c r="AI54" s="33">
        <v>0.4</v>
      </c>
      <c r="AJ54" s="33">
        <v>0.5</v>
      </c>
      <c r="AK54" s="33">
        <v>0.5</v>
      </c>
      <c r="AL54" s="33">
        <v>0.5</v>
      </c>
      <c r="AM54" s="33">
        <v>0.5</v>
      </c>
      <c r="AN54" s="33">
        <v>0.5</v>
      </c>
      <c r="AO54" s="33">
        <v>0.4</v>
      </c>
      <c r="AP54" s="33">
        <v>0.5</v>
      </c>
      <c r="AQ54" s="33">
        <v>0.5</v>
      </c>
      <c r="AR54" s="33">
        <v>0.5</v>
      </c>
      <c r="AS54" s="33">
        <v>0.5</v>
      </c>
      <c r="AT54" s="33">
        <v>0.5</v>
      </c>
      <c r="AU54" s="33">
        <v>0.3</v>
      </c>
      <c r="AV54" s="33">
        <v>0.3</v>
      </c>
      <c r="AW54" s="33">
        <v>0.3</v>
      </c>
      <c r="AX54" s="33">
        <v>0.4</v>
      </c>
      <c r="AY54" s="33">
        <v>0.3</v>
      </c>
      <c r="AZ54" s="33">
        <v>0.3</v>
      </c>
      <c r="BA54" s="33">
        <v>0.3</v>
      </c>
      <c r="BB54" s="33">
        <v>0.3</v>
      </c>
      <c r="BC54" s="33">
        <v>0.3</v>
      </c>
      <c r="BD54" s="33">
        <v>0.3</v>
      </c>
      <c r="BE54" s="33">
        <v>0.3</v>
      </c>
      <c r="BF54" s="33">
        <v>0.3</v>
      </c>
      <c r="BG54" s="33">
        <v>0.2</v>
      </c>
      <c r="BH54" s="33">
        <v>0.3</v>
      </c>
      <c r="BI54" s="33">
        <v>0.3</v>
      </c>
      <c r="BJ54" s="33">
        <v>0.3</v>
      </c>
      <c r="BK54" s="33">
        <v>0.2</v>
      </c>
      <c r="BL54" s="33">
        <v>0.2</v>
      </c>
      <c r="BM54" s="33">
        <v>0.2</v>
      </c>
      <c r="BN54" s="33">
        <v>0.2</v>
      </c>
      <c r="BO54" s="33">
        <v>0.2</v>
      </c>
      <c r="BP54" s="33">
        <v>0.2</v>
      </c>
      <c r="BQ54" s="33">
        <v>0.2</v>
      </c>
      <c r="BR54" s="33">
        <v>0.2</v>
      </c>
    </row>
    <row r="55" spans="1:70" s="35" customFormat="1">
      <c r="A55" s="39" t="s">
        <v>223</v>
      </c>
      <c r="B55" s="52">
        <v>16.899999999999999</v>
      </c>
      <c r="C55" s="34">
        <v>16.600000000000001</v>
      </c>
      <c r="D55" s="34">
        <v>16.3</v>
      </c>
      <c r="E55" s="34">
        <v>16.399999999999999</v>
      </c>
      <c r="F55" s="34">
        <v>17.100000000000001</v>
      </c>
      <c r="G55" s="34">
        <v>16.7</v>
      </c>
      <c r="H55" s="34">
        <v>16.399999999999999</v>
      </c>
      <c r="I55" s="34">
        <v>16.399999999999999</v>
      </c>
      <c r="J55" s="34">
        <v>16.8</v>
      </c>
      <c r="K55" s="34">
        <v>16.399999999999999</v>
      </c>
      <c r="L55" s="34">
        <v>16.399999999999999</v>
      </c>
      <c r="M55" s="34">
        <v>16.600000000000001</v>
      </c>
      <c r="N55" s="34">
        <v>17</v>
      </c>
      <c r="O55" s="34">
        <v>16.600000000000001</v>
      </c>
      <c r="P55" s="34">
        <v>16.600000000000001</v>
      </c>
      <c r="Q55" s="34">
        <v>16.399999999999999</v>
      </c>
      <c r="R55" s="34">
        <v>17</v>
      </c>
      <c r="S55" s="34">
        <v>16.399999999999999</v>
      </c>
      <c r="T55" s="34">
        <v>16.399999999999999</v>
      </c>
      <c r="U55" s="34">
        <v>16.3</v>
      </c>
      <c r="V55" s="34">
        <v>17.2</v>
      </c>
      <c r="W55" s="34">
        <v>17.3</v>
      </c>
      <c r="X55" s="34">
        <v>17.100000000000001</v>
      </c>
      <c r="Y55" s="34">
        <v>17.100000000000001</v>
      </c>
      <c r="Z55" s="34">
        <v>17.899999999999999</v>
      </c>
      <c r="AA55" s="34">
        <v>18.5</v>
      </c>
      <c r="AB55" s="34">
        <v>18.100000000000001</v>
      </c>
      <c r="AC55" s="34">
        <v>17.7</v>
      </c>
      <c r="AD55" s="34">
        <v>17.899999999999999</v>
      </c>
      <c r="AE55" s="34">
        <v>17.8</v>
      </c>
      <c r="AF55" s="34">
        <v>17.600000000000001</v>
      </c>
      <c r="AG55" s="34">
        <v>17.600000000000001</v>
      </c>
      <c r="AH55" s="34">
        <v>18.3</v>
      </c>
      <c r="AI55" s="34">
        <v>18.100000000000001</v>
      </c>
      <c r="AJ55" s="34">
        <v>17.399999999999999</v>
      </c>
      <c r="AK55" s="34">
        <v>17</v>
      </c>
      <c r="AL55" s="34">
        <v>17.3</v>
      </c>
      <c r="AM55" s="34">
        <v>17.100000000000001</v>
      </c>
      <c r="AN55" s="34">
        <v>16.399999999999999</v>
      </c>
      <c r="AO55" s="34">
        <v>16.600000000000001</v>
      </c>
      <c r="AP55" s="34">
        <v>17</v>
      </c>
      <c r="AQ55" s="34">
        <v>17.3</v>
      </c>
      <c r="AR55" s="34">
        <v>16.899999999999999</v>
      </c>
      <c r="AS55" s="34">
        <v>17.2</v>
      </c>
      <c r="AT55" s="34">
        <v>17.3</v>
      </c>
      <c r="AU55" s="34">
        <v>18.100000000000001</v>
      </c>
      <c r="AV55" s="34">
        <v>17.8</v>
      </c>
      <c r="AW55" s="34">
        <v>17.7</v>
      </c>
      <c r="AX55" s="34">
        <v>17.399999999999999</v>
      </c>
      <c r="AY55" s="34">
        <v>18.3</v>
      </c>
      <c r="AZ55" s="34">
        <v>18.2</v>
      </c>
      <c r="BA55" s="34">
        <v>18</v>
      </c>
      <c r="BB55" s="34">
        <v>17.5</v>
      </c>
      <c r="BC55" s="34">
        <v>18.100000000000001</v>
      </c>
      <c r="BD55" s="34">
        <v>18.2</v>
      </c>
      <c r="BE55" s="34">
        <v>18</v>
      </c>
      <c r="BF55" s="34">
        <v>17.2</v>
      </c>
      <c r="BG55" s="34">
        <v>18.100000000000001</v>
      </c>
      <c r="BH55" s="34">
        <v>17.8</v>
      </c>
      <c r="BI55" s="34">
        <v>17.8</v>
      </c>
      <c r="BJ55" s="34">
        <v>16.600000000000001</v>
      </c>
      <c r="BK55" s="34">
        <v>17.399999999999999</v>
      </c>
      <c r="BL55" s="34">
        <v>17.100000000000001</v>
      </c>
      <c r="BM55" s="34">
        <v>17.100000000000001</v>
      </c>
      <c r="BN55" s="34">
        <v>16.399999999999999</v>
      </c>
      <c r="BO55" s="34">
        <v>17.2</v>
      </c>
      <c r="BP55" s="34">
        <v>17.5</v>
      </c>
      <c r="BQ55" s="34">
        <v>16.8</v>
      </c>
      <c r="BR55" s="34">
        <v>16.100000000000001</v>
      </c>
    </row>
    <row r="56" spans="1:70" s="35" customFormat="1">
      <c r="A56" s="31" t="s">
        <v>224</v>
      </c>
      <c r="B56" s="52">
        <v>4.5</v>
      </c>
      <c r="C56" s="34">
        <v>4.0999999999999996</v>
      </c>
      <c r="D56" s="34">
        <v>4.3</v>
      </c>
      <c r="E56" s="34">
        <v>4.5999999999999996</v>
      </c>
      <c r="F56" s="34">
        <v>4.5</v>
      </c>
      <c r="G56" s="34">
        <v>3.6</v>
      </c>
      <c r="H56" s="34">
        <v>4</v>
      </c>
      <c r="I56" s="34">
        <v>4.3</v>
      </c>
      <c r="J56" s="34">
        <v>4.3</v>
      </c>
      <c r="K56" s="34">
        <v>4.0999999999999996</v>
      </c>
      <c r="L56" s="34">
        <v>4.3</v>
      </c>
      <c r="M56" s="34">
        <v>4.5</v>
      </c>
      <c r="N56" s="34">
        <v>4.5</v>
      </c>
      <c r="O56" s="34">
        <v>4.5</v>
      </c>
      <c r="P56" s="34">
        <v>4.5</v>
      </c>
      <c r="Q56" s="34">
        <v>4.8</v>
      </c>
      <c r="R56" s="34">
        <v>4.8</v>
      </c>
      <c r="S56" s="34">
        <v>4.2</v>
      </c>
      <c r="T56" s="34">
        <v>4.3</v>
      </c>
      <c r="U56" s="34">
        <v>4.5999999999999996</v>
      </c>
      <c r="V56" s="34">
        <v>4.7</v>
      </c>
      <c r="W56" s="34">
        <v>4</v>
      </c>
      <c r="X56" s="34">
        <v>4.5</v>
      </c>
      <c r="Y56" s="34">
        <v>4.9000000000000004</v>
      </c>
      <c r="Z56" s="34">
        <v>4.8</v>
      </c>
      <c r="AA56" s="34">
        <v>4.7</v>
      </c>
      <c r="AB56" s="34">
        <v>5.0999999999999996</v>
      </c>
      <c r="AC56" s="34">
        <v>5.4</v>
      </c>
      <c r="AD56" s="34">
        <v>5.2</v>
      </c>
      <c r="AE56" s="34">
        <v>5.0999999999999996</v>
      </c>
      <c r="AF56" s="34">
        <v>5.0999999999999996</v>
      </c>
      <c r="AG56" s="34">
        <v>5.3</v>
      </c>
      <c r="AH56" s="34">
        <v>5.2</v>
      </c>
      <c r="AI56" s="34">
        <v>5</v>
      </c>
      <c r="AJ56" s="34">
        <v>5.0999999999999996</v>
      </c>
      <c r="AK56" s="34">
        <v>5.4</v>
      </c>
      <c r="AL56" s="34">
        <v>5.4</v>
      </c>
      <c r="AM56" s="34">
        <v>5</v>
      </c>
      <c r="AN56" s="34">
        <v>5.0999999999999996</v>
      </c>
      <c r="AO56" s="34">
        <v>5.0999999999999996</v>
      </c>
      <c r="AP56" s="34">
        <v>5</v>
      </c>
      <c r="AQ56" s="34">
        <v>4.8</v>
      </c>
      <c r="AR56" s="34">
        <v>4.7</v>
      </c>
      <c r="AS56" s="34">
        <v>4.9000000000000004</v>
      </c>
      <c r="AT56" s="34">
        <v>4.7</v>
      </c>
      <c r="AU56" s="34">
        <v>4.7</v>
      </c>
      <c r="AV56" s="34">
        <v>4.8</v>
      </c>
      <c r="AW56" s="34">
        <v>4.9000000000000004</v>
      </c>
      <c r="AX56" s="34">
        <v>4.8</v>
      </c>
      <c r="AY56" s="34">
        <v>4.5999999999999996</v>
      </c>
      <c r="AZ56" s="34">
        <v>5</v>
      </c>
      <c r="BA56" s="34">
        <v>5.0999999999999996</v>
      </c>
      <c r="BB56" s="34">
        <v>5.2</v>
      </c>
      <c r="BC56" s="34">
        <v>4.7</v>
      </c>
      <c r="BD56" s="34">
        <v>4.9000000000000004</v>
      </c>
      <c r="BE56" s="34">
        <v>4.8</v>
      </c>
      <c r="BF56" s="34">
        <v>4.8</v>
      </c>
      <c r="BG56" s="34">
        <v>4</v>
      </c>
      <c r="BH56" s="34">
        <v>4</v>
      </c>
      <c r="BI56" s="34">
        <v>4</v>
      </c>
      <c r="BJ56" s="34">
        <v>4</v>
      </c>
      <c r="BK56" s="34">
        <v>3.1</v>
      </c>
      <c r="BL56" s="34">
        <v>3.2</v>
      </c>
      <c r="BM56" s="34">
        <v>3.3</v>
      </c>
      <c r="BN56" s="34">
        <v>3.3</v>
      </c>
      <c r="BO56" s="34">
        <v>2.8</v>
      </c>
      <c r="BP56" s="34">
        <v>3</v>
      </c>
      <c r="BQ56" s="34">
        <v>3.1</v>
      </c>
      <c r="BR56" s="34">
        <v>3.1</v>
      </c>
    </row>
    <row r="57" spans="1:70" s="35" customFormat="1">
      <c r="A57" s="39" t="s">
        <v>225</v>
      </c>
      <c r="B57" s="51">
        <v>2.8</v>
      </c>
      <c r="C57" s="33">
        <v>2.5</v>
      </c>
      <c r="D57" s="33">
        <v>2.7</v>
      </c>
      <c r="E57" s="33">
        <v>2.8</v>
      </c>
      <c r="F57" s="33">
        <v>2.8</v>
      </c>
      <c r="G57" s="33">
        <v>2.2999999999999998</v>
      </c>
      <c r="H57" s="33">
        <v>2.5</v>
      </c>
      <c r="I57" s="33">
        <v>2.7</v>
      </c>
      <c r="J57" s="33">
        <v>2.7</v>
      </c>
      <c r="K57" s="33">
        <v>2.7</v>
      </c>
      <c r="L57" s="33">
        <v>2.8</v>
      </c>
      <c r="M57" s="33">
        <v>3</v>
      </c>
      <c r="N57" s="33">
        <v>3</v>
      </c>
      <c r="O57" s="33">
        <v>3.1</v>
      </c>
      <c r="P57" s="33">
        <v>3.1</v>
      </c>
      <c r="Q57" s="33">
        <v>3.3</v>
      </c>
      <c r="R57" s="33">
        <v>3.3</v>
      </c>
      <c r="S57" s="33">
        <v>2.8</v>
      </c>
      <c r="T57" s="33">
        <v>2.9</v>
      </c>
      <c r="U57" s="33">
        <v>3.1</v>
      </c>
      <c r="V57" s="33">
        <v>3.1</v>
      </c>
      <c r="W57" s="33">
        <v>2.7</v>
      </c>
      <c r="X57" s="33">
        <v>3.1</v>
      </c>
      <c r="Y57" s="33">
        <v>3.4</v>
      </c>
      <c r="Z57" s="33">
        <v>3.3</v>
      </c>
      <c r="AA57" s="33">
        <v>3.1</v>
      </c>
      <c r="AB57" s="33">
        <v>3.4</v>
      </c>
      <c r="AC57" s="33">
        <v>3.6</v>
      </c>
      <c r="AD57" s="33">
        <v>3.5</v>
      </c>
      <c r="AE57" s="33">
        <v>3.4</v>
      </c>
      <c r="AF57" s="33">
        <v>3.5</v>
      </c>
      <c r="AG57" s="33">
        <v>3.5</v>
      </c>
      <c r="AH57" s="33">
        <v>3.4</v>
      </c>
      <c r="AI57" s="33">
        <v>3.1</v>
      </c>
      <c r="AJ57" s="33">
        <v>3.3</v>
      </c>
      <c r="AK57" s="33">
        <v>3.5</v>
      </c>
      <c r="AL57" s="33">
        <v>3.4</v>
      </c>
      <c r="AM57" s="33">
        <v>3.1</v>
      </c>
      <c r="AN57" s="33">
        <v>3.2</v>
      </c>
      <c r="AO57" s="33">
        <v>3.2</v>
      </c>
      <c r="AP57" s="33">
        <v>3.1</v>
      </c>
      <c r="AQ57" s="33">
        <v>2.8</v>
      </c>
      <c r="AR57" s="33">
        <v>2.9</v>
      </c>
      <c r="AS57" s="33">
        <v>3.1</v>
      </c>
      <c r="AT57" s="33">
        <v>3</v>
      </c>
      <c r="AU57" s="33">
        <v>2.9</v>
      </c>
      <c r="AV57" s="33">
        <v>3.1</v>
      </c>
      <c r="AW57" s="33">
        <v>3.2</v>
      </c>
      <c r="AX57" s="33">
        <v>3.2</v>
      </c>
      <c r="AY57" s="33">
        <v>2.8</v>
      </c>
      <c r="AZ57" s="33">
        <v>3</v>
      </c>
      <c r="BA57" s="33">
        <v>3.1</v>
      </c>
      <c r="BB57" s="33">
        <v>3.1</v>
      </c>
      <c r="BC57" s="33">
        <v>2.8</v>
      </c>
      <c r="BD57" s="33">
        <v>2.9</v>
      </c>
      <c r="BE57" s="33">
        <v>2.8</v>
      </c>
      <c r="BF57" s="33">
        <v>2.7</v>
      </c>
      <c r="BG57" s="33">
        <v>2.1</v>
      </c>
      <c r="BH57" s="33">
        <v>2.1</v>
      </c>
      <c r="BI57" s="33">
        <v>2.2000000000000002</v>
      </c>
      <c r="BJ57" s="33">
        <v>2.1</v>
      </c>
      <c r="BK57" s="33">
        <v>1.5</v>
      </c>
      <c r="BL57" s="33">
        <v>1.7</v>
      </c>
      <c r="BM57" s="33">
        <v>1.7</v>
      </c>
      <c r="BN57" s="33">
        <v>1.5</v>
      </c>
      <c r="BO57" s="33">
        <v>1.3</v>
      </c>
      <c r="BP57" s="33">
        <v>1.5</v>
      </c>
      <c r="BQ57" s="33">
        <v>1.5</v>
      </c>
      <c r="BR57" s="33">
        <v>1.3</v>
      </c>
    </row>
    <row r="58" spans="1:70" s="35" customFormat="1">
      <c r="A58" s="39" t="s">
        <v>226</v>
      </c>
      <c r="B58" s="52">
        <v>1.7</v>
      </c>
      <c r="C58" s="34">
        <v>1.5</v>
      </c>
      <c r="D58" s="34">
        <v>1.6</v>
      </c>
      <c r="E58" s="34">
        <v>1.7</v>
      </c>
      <c r="F58" s="34">
        <v>1.7</v>
      </c>
      <c r="G58" s="34">
        <v>1.3</v>
      </c>
      <c r="H58" s="34">
        <v>1.5</v>
      </c>
      <c r="I58" s="34">
        <v>1.6</v>
      </c>
      <c r="J58" s="34">
        <v>1.6</v>
      </c>
      <c r="K58" s="34">
        <v>1.4</v>
      </c>
      <c r="L58" s="34">
        <v>1.5</v>
      </c>
      <c r="M58" s="34">
        <v>1.5</v>
      </c>
      <c r="N58" s="34">
        <v>1.5</v>
      </c>
      <c r="O58" s="34">
        <v>1.4</v>
      </c>
      <c r="P58" s="34">
        <v>1.4</v>
      </c>
      <c r="Q58" s="34">
        <v>1.5</v>
      </c>
      <c r="R58" s="34">
        <v>1.5</v>
      </c>
      <c r="S58" s="34">
        <v>1.4</v>
      </c>
      <c r="T58" s="34">
        <v>1.4</v>
      </c>
      <c r="U58" s="34">
        <v>1.6</v>
      </c>
      <c r="V58" s="34">
        <v>1.6</v>
      </c>
      <c r="W58" s="34">
        <v>1.3</v>
      </c>
      <c r="X58" s="34">
        <v>1.4</v>
      </c>
      <c r="Y58" s="34">
        <v>1.5</v>
      </c>
      <c r="Z58" s="34">
        <v>1.5</v>
      </c>
      <c r="AA58" s="34">
        <v>1.6</v>
      </c>
      <c r="AB58" s="34">
        <v>1.7</v>
      </c>
      <c r="AC58" s="34">
        <v>1.8</v>
      </c>
      <c r="AD58" s="34">
        <v>1.8</v>
      </c>
      <c r="AE58" s="34">
        <v>1.6</v>
      </c>
      <c r="AF58" s="34">
        <v>1.6</v>
      </c>
      <c r="AG58" s="34">
        <v>1.8</v>
      </c>
      <c r="AH58" s="34">
        <v>1.8</v>
      </c>
      <c r="AI58" s="34">
        <v>1.9</v>
      </c>
      <c r="AJ58" s="34">
        <v>1.9</v>
      </c>
      <c r="AK58" s="34">
        <v>2</v>
      </c>
      <c r="AL58" s="34">
        <v>2.1</v>
      </c>
      <c r="AM58" s="34">
        <v>1.9</v>
      </c>
      <c r="AN58" s="34">
        <v>1.9</v>
      </c>
      <c r="AO58" s="34">
        <v>1.9</v>
      </c>
      <c r="AP58" s="34">
        <v>1.8</v>
      </c>
      <c r="AQ58" s="34">
        <v>2</v>
      </c>
      <c r="AR58" s="34">
        <v>1.8</v>
      </c>
      <c r="AS58" s="34">
        <v>1.8</v>
      </c>
      <c r="AT58" s="34">
        <v>1.7</v>
      </c>
      <c r="AU58" s="34">
        <v>1.8</v>
      </c>
      <c r="AV58" s="34">
        <v>1.7</v>
      </c>
      <c r="AW58" s="34">
        <v>1.7</v>
      </c>
      <c r="AX58" s="34">
        <v>1.7</v>
      </c>
      <c r="AY58" s="34">
        <v>1.9</v>
      </c>
      <c r="AZ58" s="34">
        <v>2</v>
      </c>
      <c r="BA58" s="34">
        <v>2</v>
      </c>
      <c r="BB58" s="34">
        <v>2</v>
      </c>
      <c r="BC58" s="34">
        <v>2</v>
      </c>
      <c r="BD58" s="34">
        <v>2</v>
      </c>
      <c r="BE58" s="34">
        <v>2</v>
      </c>
      <c r="BF58" s="34">
        <v>2</v>
      </c>
      <c r="BG58" s="34">
        <v>1.9</v>
      </c>
      <c r="BH58" s="34">
        <v>1.8</v>
      </c>
      <c r="BI58" s="34">
        <v>1.9</v>
      </c>
      <c r="BJ58" s="34">
        <v>1.9</v>
      </c>
      <c r="BK58" s="34">
        <v>1.6</v>
      </c>
      <c r="BL58" s="34">
        <v>1.6</v>
      </c>
      <c r="BM58" s="34">
        <v>1.6</v>
      </c>
      <c r="BN58" s="34">
        <v>1.8</v>
      </c>
      <c r="BO58" s="34">
        <v>1.5</v>
      </c>
      <c r="BP58" s="34">
        <v>1.5</v>
      </c>
      <c r="BQ58" s="34">
        <v>1.6</v>
      </c>
      <c r="BR58" s="34">
        <v>1.7</v>
      </c>
    </row>
    <row r="59" spans="1:70" s="35" customFormat="1">
      <c r="A59" s="31" t="s">
        <v>188</v>
      </c>
      <c r="B59" s="52">
        <v>4.7</v>
      </c>
      <c r="C59" s="34">
        <v>5.0999999999999996</v>
      </c>
      <c r="D59" s="34">
        <v>4.9000000000000004</v>
      </c>
      <c r="E59" s="34">
        <v>5.0999999999999996</v>
      </c>
      <c r="F59" s="34">
        <v>5</v>
      </c>
      <c r="G59" s="34">
        <v>4.7</v>
      </c>
      <c r="H59" s="34">
        <v>4.9000000000000004</v>
      </c>
      <c r="I59" s="34">
        <v>5.4</v>
      </c>
      <c r="J59" s="34">
        <v>5.5</v>
      </c>
      <c r="K59" s="34">
        <v>5.4</v>
      </c>
      <c r="L59" s="34">
        <v>5.4</v>
      </c>
      <c r="M59" s="34">
        <v>5.6</v>
      </c>
      <c r="N59" s="34">
        <v>5.9</v>
      </c>
      <c r="O59" s="34">
        <v>5.3</v>
      </c>
      <c r="P59" s="34">
        <v>5.3</v>
      </c>
      <c r="Q59" s="34">
        <v>5.6</v>
      </c>
      <c r="R59" s="34">
        <v>5.8</v>
      </c>
      <c r="S59" s="34">
        <v>5.4</v>
      </c>
      <c r="T59" s="34">
        <v>5.4</v>
      </c>
      <c r="U59" s="34">
        <v>5.7</v>
      </c>
      <c r="V59" s="34">
        <v>5.9</v>
      </c>
      <c r="W59" s="34">
        <v>5.2</v>
      </c>
      <c r="X59" s="34">
        <v>5.5</v>
      </c>
      <c r="Y59" s="34">
        <v>5.6</v>
      </c>
      <c r="Z59" s="34">
        <v>5.7</v>
      </c>
      <c r="AA59" s="34">
        <v>5.5</v>
      </c>
      <c r="AB59" s="34">
        <v>5.8</v>
      </c>
      <c r="AC59" s="34">
        <v>6</v>
      </c>
      <c r="AD59" s="34">
        <v>6.2</v>
      </c>
      <c r="AE59" s="34">
        <v>6.4</v>
      </c>
      <c r="AF59" s="34">
        <v>6.5</v>
      </c>
      <c r="AG59" s="34">
        <v>6.8</v>
      </c>
      <c r="AH59" s="34">
        <v>6.6</v>
      </c>
      <c r="AI59" s="34">
        <v>6.4</v>
      </c>
      <c r="AJ59" s="34">
        <v>6.2</v>
      </c>
      <c r="AK59" s="34">
        <v>6.2</v>
      </c>
      <c r="AL59" s="34">
        <v>6</v>
      </c>
      <c r="AM59" s="34">
        <v>5.4</v>
      </c>
      <c r="AN59" s="34">
        <v>5.3</v>
      </c>
      <c r="AO59" s="34">
        <v>5.6</v>
      </c>
      <c r="AP59" s="34">
        <v>5.6</v>
      </c>
      <c r="AQ59" s="34">
        <v>5.5</v>
      </c>
      <c r="AR59" s="34">
        <v>5.5</v>
      </c>
      <c r="AS59" s="34">
        <v>5.7</v>
      </c>
      <c r="AT59" s="34">
        <v>5.6</v>
      </c>
      <c r="AU59" s="34">
        <v>4.9000000000000004</v>
      </c>
      <c r="AV59" s="34">
        <v>4.9000000000000004</v>
      </c>
      <c r="AW59" s="34">
        <v>4.8</v>
      </c>
      <c r="AX59" s="34">
        <v>4.5999999999999996</v>
      </c>
      <c r="AY59" s="34">
        <v>4.4000000000000004</v>
      </c>
      <c r="AZ59" s="34">
        <v>4.3</v>
      </c>
      <c r="BA59" s="34">
        <v>4.4000000000000004</v>
      </c>
      <c r="BB59" s="34">
        <v>4.5</v>
      </c>
      <c r="BC59" s="34">
        <v>3.9</v>
      </c>
      <c r="BD59" s="34">
        <v>3.9</v>
      </c>
      <c r="BE59" s="34">
        <v>4.0999999999999996</v>
      </c>
      <c r="BF59" s="34">
        <v>4.5</v>
      </c>
      <c r="BG59" s="34">
        <v>4.5999999999999996</v>
      </c>
      <c r="BH59" s="34">
        <v>4.5999999999999996</v>
      </c>
      <c r="BI59" s="34">
        <v>4.7</v>
      </c>
      <c r="BJ59" s="34">
        <v>5</v>
      </c>
      <c r="BK59" s="34">
        <v>4.5</v>
      </c>
      <c r="BL59" s="34">
        <v>4.2</v>
      </c>
      <c r="BM59" s="34">
        <v>4.2</v>
      </c>
      <c r="BN59" s="34">
        <v>4.8</v>
      </c>
      <c r="BO59" s="34">
        <v>4.5</v>
      </c>
      <c r="BP59" s="34">
        <v>4.3</v>
      </c>
      <c r="BQ59" s="34">
        <v>4.3</v>
      </c>
      <c r="BR59" s="34">
        <v>4.5</v>
      </c>
    </row>
    <row r="60" spans="1:70" s="35" customFormat="1">
      <c r="A60" s="60" t="s">
        <v>75</v>
      </c>
      <c r="B60" s="52">
        <v>48</v>
      </c>
      <c r="C60" s="34">
        <v>47.2</v>
      </c>
      <c r="D60" s="34">
        <v>47.2</v>
      </c>
      <c r="E60" s="34">
        <v>47.9</v>
      </c>
      <c r="F60" s="34">
        <v>47.4</v>
      </c>
      <c r="G60" s="34">
        <v>48.4</v>
      </c>
      <c r="H60" s="34">
        <v>47.6</v>
      </c>
      <c r="I60" s="34">
        <v>47.7</v>
      </c>
      <c r="J60" s="34">
        <v>47.6</v>
      </c>
      <c r="K60" s="34">
        <v>47.9</v>
      </c>
      <c r="L60" s="34">
        <v>47.6</v>
      </c>
      <c r="M60" s="34">
        <v>48.2</v>
      </c>
      <c r="N60" s="34">
        <v>48.1</v>
      </c>
      <c r="O60" s="34">
        <v>48.8</v>
      </c>
      <c r="P60" s="34">
        <v>48.5</v>
      </c>
      <c r="Q60" s="34">
        <v>49.1</v>
      </c>
      <c r="R60" s="34">
        <v>48.4</v>
      </c>
      <c r="S60" s="34">
        <v>48.2</v>
      </c>
      <c r="T60" s="34">
        <v>48.4</v>
      </c>
      <c r="U60" s="34">
        <v>48.8</v>
      </c>
      <c r="V60" s="34">
        <v>47.8</v>
      </c>
      <c r="W60" s="34">
        <v>48.4</v>
      </c>
      <c r="X60" s="34">
        <v>47.7</v>
      </c>
      <c r="Y60" s="34">
        <v>48.4</v>
      </c>
      <c r="Z60" s="34">
        <v>47.7</v>
      </c>
      <c r="AA60" s="34">
        <v>46.1</v>
      </c>
      <c r="AB60" s="34">
        <v>46.1</v>
      </c>
      <c r="AC60" s="34">
        <v>46.9</v>
      </c>
      <c r="AD60" s="34">
        <v>46.9</v>
      </c>
      <c r="AE60" s="34">
        <v>47.6</v>
      </c>
      <c r="AF60" s="34">
        <v>47.5</v>
      </c>
      <c r="AG60" s="34">
        <v>47.5</v>
      </c>
      <c r="AH60" s="34">
        <v>46.9</v>
      </c>
      <c r="AI60" s="34">
        <v>45.6</v>
      </c>
      <c r="AJ60" s="34">
        <v>45.9</v>
      </c>
      <c r="AK60" s="34">
        <v>46.5</v>
      </c>
      <c r="AL60" s="34">
        <v>46.8</v>
      </c>
      <c r="AM60" s="34">
        <v>48.6</v>
      </c>
      <c r="AN60" s="34">
        <v>49.1</v>
      </c>
      <c r="AO60" s="34">
        <v>49.1</v>
      </c>
      <c r="AP60" s="34">
        <v>48.8</v>
      </c>
      <c r="AQ60" s="34">
        <v>48.6</v>
      </c>
      <c r="AR60" s="34">
        <v>48.8</v>
      </c>
      <c r="AS60" s="34">
        <v>49</v>
      </c>
      <c r="AT60" s="34">
        <v>49.6</v>
      </c>
      <c r="AU60" s="34">
        <v>50</v>
      </c>
      <c r="AV60" s="34">
        <v>50.8</v>
      </c>
      <c r="AW60" s="34">
        <v>51.1</v>
      </c>
      <c r="AX60" s="34">
        <v>51.5</v>
      </c>
      <c r="AY60" s="34">
        <v>51.3</v>
      </c>
      <c r="AZ60" s="34">
        <v>51.4</v>
      </c>
      <c r="BA60" s="34">
        <v>51.5</v>
      </c>
      <c r="BB60" s="34">
        <v>51.7</v>
      </c>
      <c r="BC60" s="34">
        <v>51.6</v>
      </c>
      <c r="BD60" s="34">
        <v>51.4</v>
      </c>
      <c r="BE60" s="34">
        <v>51.5</v>
      </c>
      <c r="BF60" s="34">
        <v>51.5</v>
      </c>
      <c r="BG60" s="34">
        <v>51.4</v>
      </c>
      <c r="BH60" s="34">
        <v>51.3</v>
      </c>
      <c r="BI60" s="34">
        <v>51.4</v>
      </c>
      <c r="BJ60" s="34">
        <v>51.5</v>
      </c>
      <c r="BK60" s="34">
        <v>53</v>
      </c>
      <c r="BL60" s="34">
        <v>53</v>
      </c>
      <c r="BM60" s="34">
        <v>52.4</v>
      </c>
      <c r="BN60" s="34">
        <v>51.9</v>
      </c>
      <c r="BO60" s="34">
        <v>54.1</v>
      </c>
      <c r="BP60" s="34">
        <v>53.7</v>
      </c>
      <c r="BQ60" s="34">
        <v>53.6</v>
      </c>
      <c r="BR60" s="34">
        <v>53.3</v>
      </c>
    </row>
    <row r="61" spans="1:70" s="35" customFormat="1">
      <c r="A61" s="31" t="s">
        <v>227</v>
      </c>
      <c r="B61" s="51">
        <v>1.3</v>
      </c>
      <c r="C61" s="33">
        <v>1.4</v>
      </c>
      <c r="D61" s="33">
        <v>1.4</v>
      </c>
      <c r="E61" s="33">
        <v>1.5</v>
      </c>
      <c r="F61" s="33">
        <v>1.5</v>
      </c>
      <c r="G61" s="33">
        <v>1.6</v>
      </c>
      <c r="H61" s="33">
        <v>1.6</v>
      </c>
      <c r="I61" s="33">
        <v>1.7</v>
      </c>
      <c r="J61" s="33">
        <v>1.7</v>
      </c>
      <c r="K61" s="33">
        <v>1.7</v>
      </c>
      <c r="L61" s="33">
        <v>1.7</v>
      </c>
      <c r="M61" s="33">
        <v>1.8</v>
      </c>
      <c r="N61" s="33">
        <v>1.8</v>
      </c>
      <c r="O61" s="33">
        <v>1.7</v>
      </c>
      <c r="P61" s="33">
        <v>1.6</v>
      </c>
      <c r="Q61" s="33">
        <v>1.7</v>
      </c>
      <c r="R61" s="33">
        <v>1.6</v>
      </c>
      <c r="S61" s="33">
        <v>1.5</v>
      </c>
      <c r="T61" s="33">
        <v>1.5</v>
      </c>
      <c r="U61" s="33">
        <v>1.6</v>
      </c>
      <c r="V61" s="33">
        <v>1.6</v>
      </c>
      <c r="W61" s="33">
        <v>1.7</v>
      </c>
      <c r="X61" s="33">
        <v>1.8</v>
      </c>
      <c r="Y61" s="33">
        <v>1.9</v>
      </c>
      <c r="Z61" s="33">
        <v>1.9</v>
      </c>
      <c r="AA61" s="33">
        <v>1.7</v>
      </c>
      <c r="AB61" s="33">
        <v>1.8</v>
      </c>
      <c r="AC61" s="33">
        <v>1.8</v>
      </c>
      <c r="AD61" s="33">
        <v>1.8</v>
      </c>
      <c r="AE61" s="33">
        <v>1.7</v>
      </c>
      <c r="AF61" s="33">
        <v>1.7</v>
      </c>
      <c r="AG61" s="33">
        <v>1.8</v>
      </c>
      <c r="AH61" s="33">
        <v>1.8</v>
      </c>
      <c r="AI61" s="33">
        <v>1.8</v>
      </c>
      <c r="AJ61" s="33">
        <v>1.8</v>
      </c>
      <c r="AK61" s="33">
        <v>1.8</v>
      </c>
      <c r="AL61" s="33">
        <v>1.8</v>
      </c>
      <c r="AM61" s="33">
        <v>2.1</v>
      </c>
      <c r="AN61" s="33">
        <v>2.1</v>
      </c>
      <c r="AO61" s="33">
        <v>2.1</v>
      </c>
      <c r="AP61" s="33">
        <v>2.1</v>
      </c>
      <c r="AQ61" s="33">
        <v>2.2000000000000002</v>
      </c>
      <c r="AR61" s="33">
        <v>2.2000000000000002</v>
      </c>
      <c r="AS61" s="33">
        <v>2.2000000000000002</v>
      </c>
      <c r="AT61" s="33">
        <v>2.1</v>
      </c>
      <c r="AU61" s="33">
        <v>2.1</v>
      </c>
      <c r="AV61" s="33">
        <v>2.1</v>
      </c>
      <c r="AW61" s="33">
        <v>2</v>
      </c>
      <c r="AX61" s="33">
        <v>2</v>
      </c>
      <c r="AY61" s="33">
        <v>1.6</v>
      </c>
      <c r="AZ61" s="33">
        <v>1.7</v>
      </c>
      <c r="BA61" s="33">
        <v>1.6</v>
      </c>
      <c r="BB61" s="33">
        <v>1.5</v>
      </c>
      <c r="BC61" s="33">
        <v>1.4</v>
      </c>
      <c r="BD61" s="33">
        <v>1.5</v>
      </c>
      <c r="BE61" s="33">
        <v>1.5</v>
      </c>
      <c r="BF61" s="33">
        <v>1.4</v>
      </c>
      <c r="BG61" s="33">
        <v>1.3</v>
      </c>
      <c r="BH61" s="33">
        <v>1.3</v>
      </c>
      <c r="BI61" s="33">
        <v>1.4</v>
      </c>
      <c r="BJ61" s="33">
        <v>1.4</v>
      </c>
      <c r="BK61" s="33">
        <v>1.3</v>
      </c>
      <c r="BL61" s="33">
        <v>1.4</v>
      </c>
      <c r="BM61" s="33">
        <v>1.4</v>
      </c>
      <c r="BN61" s="33">
        <v>1.4</v>
      </c>
      <c r="BO61" s="33">
        <v>1.4</v>
      </c>
      <c r="BP61" s="33">
        <v>1.4</v>
      </c>
      <c r="BQ61" s="33">
        <v>1.5</v>
      </c>
      <c r="BR61" s="33">
        <v>1.5</v>
      </c>
    </row>
    <row r="62" spans="1:70" s="35" customFormat="1">
      <c r="A62" s="31" t="s">
        <v>74</v>
      </c>
      <c r="B62" s="51">
        <v>10.3</v>
      </c>
      <c r="C62" s="33">
        <v>10.5</v>
      </c>
      <c r="D62" s="33">
        <v>10.8</v>
      </c>
      <c r="E62" s="33">
        <v>10.5</v>
      </c>
      <c r="F62" s="33">
        <v>10.5</v>
      </c>
      <c r="G62" s="33">
        <v>10.1</v>
      </c>
      <c r="H62" s="33">
        <v>10</v>
      </c>
      <c r="I62" s="33">
        <v>9.6999999999999993</v>
      </c>
      <c r="J62" s="33">
        <v>10.6</v>
      </c>
      <c r="K62" s="33">
        <v>9.6999999999999993</v>
      </c>
      <c r="L62" s="33">
        <v>9.8000000000000007</v>
      </c>
      <c r="M62" s="33">
        <v>9.5</v>
      </c>
      <c r="N62" s="33">
        <v>10.6</v>
      </c>
      <c r="O62" s="33">
        <v>10.8</v>
      </c>
      <c r="P62" s="33">
        <v>10.8</v>
      </c>
      <c r="Q62" s="33">
        <v>10.5</v>
      </c>
      <c r="R62" s="33">
        <v>10.8</v>
      </c>
      <c r="S62" s="33">
        <v>12.5</v>
      </c>
      <c r="T62" s="33">
        <v>12.5</v>
      </c>
      <c r="U62" s="33">
        <v>11.5</v>
      </c>
      <c r="V62" s="33">
        <v>10.8</v>
      </c>
      <c r="W62" s="33">
        <v>12.1</v>
      </c>
      <c r="X62" s="33">
        <v>11.7</v>
      </c>
      <c r="Y62" s="33">
        <v>11</v>
      </c>
      <c r="Z62" s="33">
        <v>10.7</v>
      </c>
      <c r="AA62" s="33">
        <v>10.5</v>
      </c>
      <c r="AB62" s="33">
        <v>10.4</v>
      </c>
      <c r="AC62" s="33">
        <v>10.199999999999999</v>
      </c>
      <c r="AD62" s="33">
        <v>10.6</v>
      </c>
      <c r="AE62" s="33">
        <v>11.1</v>
      </c>
      <c r="AF62" s="33">
        <v>11.2</v>
      </c>
      <c r="AG62" s="33">
        <v>10.6</v>
      </c>
      <c r="AH62" s="33">
        <v>10.6</v>
      </c>
      <c r="AI62" s="33">
        <v>10.5</v>
      </c>
      <c r="AJ62" s="33">
        <v>10.5</v>
      </c>
      <c r="AK62" s="33">
        <v>10.199999999999999</v>
      </c>
      <c r="AL62" s="33">
        <v>10.199999999999999</v>
      </c>
      <c r="AM62" s="33">
        <v>9.6</v>
      </c>
      <c r="AN62" s="33">
        <v>9.8000000000000007</v>
      </c>
      <c r="AO62" s="33">
        <v>9.8000000000000007</v>
      </c>
      <c r="AP62" s="33">
        <v>10</v>
      </c>
      <c r="AQ62" s="33">
        <v>10.1</v>
      </c>
      <c r="AR62" s="33">
        <v>10.3</v>
      </c>
      <c r="AS62" s="33">
        <v>10</v>
      </c>
      <c r="AT62" s="33">
        <v>9.9</v>
      </c>
      <c r="AU62" s="33">
        <v>9.4</v>
      </c>
      <c r="AV62" s="33">
        <v>8.9</v>
      </c>
      <c r="AW62" s="33">
        <v>8.6</v>
      </c>
      <c r="AX62" s="33">
        <v>8.6999999999999993</v>
      </c>
      <c r="AY62" s="33">
        <v>9</v>
      </c>
      <c r="AZ62" s="33">
        <v>8.6999999999999993</v>
      </c>
      <c r="BA62" s="33">
        <v>8</v>
      </c>
      <c r="BB62" s="33">
        <v>8.1999999999999993</v>
      </c>
      <c r="BC62" s="33">
        <v>10</v>
      </c>
      <c r="BD62" s="33">
        <v>9.4</v>
      </c>
      <c r="BE62" s="33">
        <v>8.9</v>
      </c>
      <c r="BF62" s="33">
        <v>8.6</v>
      </c>
      <c r="BG62" s="33">
        <v>9.6999999999999993</v>
      </c>
      <c r="BH62" s="33">
        <v>9.4</v>
      </c>
      <c r="BI62" s="33">
        <v>8.8000000000000007</v>
      </c>
      <c r="BJ62" s="33">
        <v>8.6999999999999993</v>
      </c>
      <c r="BK62" s="33">
        <v>10.4</v>
      </c>
      <c r="BL62" s="33">
        <v>9.9</v>
      </c>
      <c r="BM62" s="33">
        <v>9.5</v>
      </c>
      <c r="BN62" s="33">
        <v>9.1</v>
      </c>
      <c r="BO62" s="33">
        <v>10.7</v>
      </c>
      <c r="BP62" s="33">
        <v>10.1</v>
      </c>
      <c r="BQ62" s="33">
        <v>9.6</v>
      </c>
      <c r="BR62" s="33">
        <v>9.1</v>
      </c>
    </row>
    <row r="63" spans="1:70" s="35" customFormat="1">
      <c r="A63" s="31" t="s">
        <v>189</v>
      </c>
      <c r="B63" s="51">
        <v>4.7</v>
      </c>
      <c r="C63" s="33">
        <v>4.8</v>
      </c>
      <c r="D63" s="33">
        <v>4.8</v>
      </c>
      <c r="E63" s="33">
        <v>5.0999999999999996</v>
      </c>
      <c r="F63" s="33">
        <v>5.2</v>
      </c>
      <c r="G63" s="33">
        <v>5.8</v>
      </c>
      <c r="H63" s="33">
        <v>5.5</v>
      </c>
      <c r="I63" s="33">
        <v>5.8</v>
      </c>
      <c r="J63" s="33">
        <v>5.7</v>
      </c>
      <c r="K63" s="33">
        <v>6</v>
      </c>
      <c r="L63" s="33">
        <v>5.9</v>
      </c>
      <c r="M63" s="33">
        <v>6.4</v>
      </c>
      <c r="N63" s="33">
        <v>6.1</v>
      </c>
      <c r="O63" s="33">
        <v>6.7</v>
      </c>
      <c r="P63" s="33">
        <v>6.7</v>
      </c>
      <c r="Q63" s="33">
        <v>7.1</v>
      </c>
      <c r="R63" s="33">
        <v>6.7</v>
      </c>
      <c r="S63" s="33">
        <v>6.7</v>
      </c>
      <c r="T63" s="33">
        <v>6.4</v>
      </c>
      <c r="U63" s="33">
        <v>6.8</v>
      </c>
      <c r="V63" s="33">
        <v>6.7</v>
      </c>
      <c r="W63" s="33">
        <v>6.8</v>
      </c>
      <c r="X63" s="33">
        <v>6.5</v>
      </c>
      <c r="Y63" s="33">
        <v>7</v>
      </c>
      <c r="Z63" s="33">
        <v>7.2</v>
      </c>
      <c r="AA63" s="33">
        <v>6.4</v>
      </c>
      <c r="AB63" s="33">
        <v>6.1</v>
      </c>
      <c r="AC63" s="33">
        <v>6.5</v>
      </c>
      <c r="AD63" s="33">
        <v>6.7</v>
      </c>
      <c r="AE63" s="33">
        <v>5.8</v>
      </c>
      <c r="AF63" s="33">
        <v>6</v>
      </c>
      <c r="AG63" s="33">
        <v>6.5</v>
      </c>
      <c r="AH63" s="33">
        <v>6.8</v>
      </c>
      <c r="AI63" s="33">
        <v>6.3</v>
      </c>
      <c r="AJ63" s="33">
        <v>6.5</v>
      </c>
      <c r="AK63" s="33">
        <v>6.6</v>
      </c>
      <c r="AL63" s="33">
        <v>7</v>
      </c>
      <c r="AM63" s="33">
        <v>6.8</v>
      </c>
      <c r="AN63" s="33">
        <v>6.8</v>
      </c>
      <c r="AO63" s="33">
        <v>6.6</v>
      </c>
      <c r="AP63" s="33">
        <v>6.7</v>
      </c>
      <c r="AQ63" s="33">
        <v>5.9</v>
      </c>
      <c r="AR63" s="33">
        <v>5.9</v>
      </c>
      <c r="AS63" s="33">
        <v>6</v>
      </c>
      <c r="AT63" s="33">
        <v>6.6</v>
      </c>
      <c r="AU63" s="33">
        <v>7.2</v>
      </c>
      <c r="AV63" s="33">
        <v>7.2</v>
      </c>
      <c r="AW63" s="33">
        <v>7.1</v>
      </c>
      <c r="AX63" s="33">
        <v>7.5</v>
      </c>
      <c r="AY63" s="33">
        <v>6.8</v>
      </c>
      <c r="AZ63" s="33">
        <v>6.9</v>
      </c>
      <c r="BA63" s="33">
        <v>7.5</v>
      </c>
      <c r="BB63" s="33">
        <v>7.6</v>
      </c>
      <c r="BC63" s="33">
        <v>7.6</v>
      </c>
      <c r="BD63" s="33">
        <v>7.4</v>
      </c>
      <c r="BE63" s="33">
        <v>7.6</v>
      </c>
      <c r="BF63" s="33">
        <v>7.6</v>
      </c>
      <c r="BG63" s="33">
        <v>7</v>
      </c>
      <c r="BH63" s="33">
        <v>7</v>
      </c>
      <c r="BI63" s="33">
        <v>7.4</v>
      </c>
      <c r="BJ63" s="33">
        <v>7.2</v>
      </c>
      <c r="BK63" s="33">
        <v>6.9</v>
      </c>
      <c r="BL63" s="33">
        <v>7</v>
      </c>
      <c r="BM63" s="33">
        <v>7</v>
      </c>
      <c r="BN63" s="33">
        <v>6.9</v>
      </c>
      <c r="BO63" s="33">
        <v>6.8</v>
      </c>
      <c r="BP63" s="33">
        <v>6.9</v>
      </c>
      <c r="BQ63" s="33">
        <v>6.9</v>
      </c>
      <c r="BR63" s="33">
        <v>6.8</v>
      </c>
    </row>
    <row r="64" spans="1:70" s="35" customFormat="1">
      <c r="A64" s="31" t="s">
        <v>228</v>
      </c>
      <c r="B64" s="51">
        <v>5.5</v>
      </c>
      <c r="C64" s="33">
        <v>5.5</v>
      </c>
      <c r="D64" s="33">
        <v>5.6</v>
      </c>
      <c r="E64" s="33">
        <v>5.7</v>
      </c>
      <c r="F64" s="33">
        <v>5.7</v>
      </c>
      <c r="G64" s="33">
        <v>5.6</v>
      </c>
      <c r="H64" s="33">
        <v>5.6</v>
      </c>
      <c r="I64" s="33">
        <v>5.7</v>
      </c>
      <c r="J64" s="33">
        <v>5.8</v>
      </c>
      <c r="K64" s="33">
        <v>5.6</v>
      </c>
      <c r="L64" s="33">
        <v>5.7</v>
      </c>
      <c r="M64" s="33">
        <v>5.8</v>
      </c>
      <c r="N64" s="33">
        <v>5.8</v>
      </c>
      <c r="O64" s="33">
        <v>5.6</v>
      </c>
      <c r="P64" s="33">
        <v>5.6</v>
      </c>
      <c r="Q64" s="33">
        <v>5.7</v>
      </c>
      <c r="R64" s="33">
        <v>5.7</v>
      </c>
      <c r="S64" s="33">
        <v>5.6</v>
      </c>
      <c r="T64" s="33">
        <v>5.7</v>
      </c>
      <c r="U64" s="33">
        <v>5.9</v>
      </c>
      <c r="V64" s="33">
        <v>5.9</v>
      </c>
      <c r="W64" s="33">
        <v>6.2</v>
      </c>
      <c r="X64" s="33">
        <v>6.3</v>
      </c>
      <c r="Y64" s="33">
        <v>6.5</v>
      </c>
      <c r="Z64" s="33">
        <v>6.4</v>
      </c>
      <c r="AA64" s="33">
        <v>6.5</v>
      </c>
      <c r="AB64" s="33">
        <v>6.6</v>
      </c>
      <c r="AC64" s="33">
        <v>6.7</v>
      </c>
      <c r="AD64" s="33">
        <v>6.6</v>
      </c>
      <c r="AE64" s="33">
        <v>6.6</v>
      </c>
      <c r="AF64" s="33">
        <v>6.6</v>
      </c>
      <c r="AG64" s="33">
        <v>6.7</v>
      </c>
      <c r="AH64" s="33">
        <v>6.6</v>
      </c>
      <c r="AI64" s="33">
        <v>6.4</v>
      </c>
      <c r="AJ64" s="33">
        <v>6.5</v>
      </c>
      <c r="AK64" s="33">
        <v>6.6</v>
      </c>
      <c r="AL64" s="33">
        <v>6.5</v>
      </c>
      <c r="AM64" s="33">
        <v>6.6</v>
      </c>
      <c r="AN64" s="33">
        <v>6.6</v>
      </c>
      <c r="AO64" s="33">
        <v>6.7</v>
      </c>
      <c r="AP64" s="33">
        <v>6.6</v>
      </c>
      <c r="AQ64" s="33">
        <v>6.3</v>
      </c>
      <c r="AR64" s="33">
        <v>6.2</v>
      </c>
      <c r="AS64" s="33">
        <v>6.3</v>
      </c>
      <c r="AT64" s="33">
        <v>6.2</v>
      </c>
      <c r="AU64" s="33">
        <v>5.6</v>
      </c>
      <c r="AV64" s="33">
        <v>5.7</v>
      </c>
      <c r="AW64" s="33">
        <v>5.8</v>
      </c>
      <c r="AX64" s="33">
        <v>5.8</v>
      </c>
      <c r="AY64" s="33">
        <v>5.5</v>
      </c>
      <c r="AZ64" s="33">
        <v>5.7</v>
      </c>
      <c r="BA64" s="33">
        <v>5.8</v>
      </c>
      <c r="BB64" s="33">
        <v>5.8</v>
      </c>
      <c r="BC64" s="33">
        <v>5.6</v>
      </c>
      <c r="BD64" s="33">
        <v>5.9</v>
      </c>
      <c r="BE64" s="33">
        <v>5.8</v>
      </c>
      <c r="BF64" s="33">
        <v>5.8</v>
      </c>
      <c r="BG64" s="33">
        <v>5.4</v>
      </c>
      <c r="BH64" s="33">
        <v>5.5</v>
      </c>
      <c r="BI64" s="33">
        <v>5.4</v>
      </c>
      <c r="BJ64" s="33">
        <v>5.4</v>
      </c>
      <c r="BK64" s="33">
        <v>5.2</v>
      </c>
      <c r="BL64" s="33">
        <v>5.4</v>
      </c>
      <c r="BM64" s="33">
        <v>5.4</v>
      </c>
      <c r="BN64" s="33">
        <v>5.3</v>
      </c>
      <c r="BO64" s="33">
        <v>5.0999999999999996</v>
      </c>
      <c r="BP64" s="33">
        <v>5.3</v>
      </c>
      <c r="BQ64" s="33">
        <v>5.3</v>
      </c>
      <c r="BR64" s="33">
        <v>5.3</v>
      </c>
    </row>
    <row r="65" spans="1:70" s="35" customFormat="1">
      <c r="A65" s="31" t="s">
        <v>229</v>
      </c>
      <c r="B65" s="51">
        <v>2.2999999999999998</v>
      </c>
      <c r="C65" s="33">
        <v>2.1</v>
      </c>
      <c r="D65" s="33">
        <v>2.1</v>
      </c>
      <c r="E65" s="33">
        <v>2.2000000000000002</v>
      </c>
      <c r="F65" s="33">
        <v>2.2000000000000002</v>
      </c>
      <c r="G65" s="33">
        <v>2.4</v>
      </c>
      <c r="H65" s="33">
        <v>2.4</v>
      </c>
      <c r="I65" s="33">
        <v>2.4</v>
      </c>
      <c r="J65" s="33">
        <v>2.4</v>
      </c>
      <c r="K65" s="33">
        <v>3</v>
      </c>
      <c r="L65" s="33">
        <v>2.9</v>
      </c>
      <c r="M65" s="33">
        <v>2.9</v>
      </c>
      <c r="N65" s="33">
        <v>2.7</v>
      </c>
      <c r="O65" s="33">
        <v>3.3</v>
      </c>
      <c r="P65" s="33">
        <v>3.2</v>
      </c>
      <c r="Q65" s="33">
        <v>3.3</v>
      </c>
      <c r="R65" s="33">
        <v>3.2</v>
      </c>
      <c r="S65" s="33">
        <v>2.8</v>
      </c>
      <c r="T65" s="33">
        <v>2.9</v>
      </c>
      <c r="U65" s="33">
        <v>3.1</v>
      </c>
      <c r="V65" s="33">
        <v>3.1</v>
      </c>
      <c r="W65" s="33">
        <v>2.7</v>
      </c>
      <c r="X65" s="33">
        <v>2.6</v>
      </c>
      <c r="Y65" s="33">
        <v>2.7</v>
      </c>
      <c r="Z65" s="33">
        <v>2.8</v>
      </c>
      <c r="AA65" s="33">
        <v>3</v>
      </c>
      <c r="AB65" s="33">
        <v>3.2</v>
      </c>
      <c r="AC65" s="33">
        <v>3.4</v>
      </c>
      <c r="AD65" s="33">
        <v>3.4</v>
      </c>
      <c r="AE65" s="33">
        <v>4.8</v>
      </c>
      <c r="AF65" s="33">
        <v>4.3</v>
      </c>
      <c r="AG65" s="33">
        <v>4.2</v>
      </c>
      <c r="AH65" s="33">
        <v>4.0999999999999996</v>
      </c>
      <c r="AI65" s="33">
        <v>3.6</v>
      </c>
      <c r="AJ65" s="33">
        <v>3.8</v>
      </c>
      <c r="AK65" s="33">
        <v>4.3</v>
      </c>
      <c r="AL65" s="33">
        <v>4.5999999999999996</v>
      </c>
      <c r="AM65" s="33">
        <v>6</v>
      </c>
      <c r="AN65" s="33">
        <v>6.3</v>
      </c>
      <c r="AO65" s="33">
        <v>6.4</v>
      </c>
      <c r="AP65" s="33">
        <v>6.5</v>
      </c>
      <c r="AQ65" s="33">
        <v>7.1</v>
      </c>
      <c r="AR65" s="33">
        <v>7.3</v>
      </c>
      <c r="AS65" s="33">
        <v>7.7</v>
      </c>
      <c r="AT65" s="33">
        <v>8</v>
      </c>
      <c r="AU65" s="33">
        <v>7.5</v>
      </c>
      <c r="AV65" s="33">
        <v>8.3000000000000007</v>
      </c>
      <c r="AW65" s="33">
        <v>9</v>
      </c>
      <c r="AX65" s="33">
        <v>9.3000000000000007</v>
      </c>
      <c r="AY65" s="33">
        <v>9.3000000000000007</v>
      </c>
      <c r="AZ65" s="33">
        <v>9.5</v>
      </c>
      <c r="BA65" s="33">
        <v>9.8000000000000007</v>
      </c>
      <c r="BB65" s="33">
        <v>10</v>
      </c>
      <c r="BC65" s="33">
        <v>10.4</v>
      </c>
      <c r="BD65" s="33">
        <v>10.6</v>
      </c>
      <c r="BE65" s="33">
        <v>11</v>
      </c>
      <c r="BF65" s="33">
        <v>11.5</v>
      </c>
      <c r="BG65" s="33">
        <v>12.5</v>
      </c>
      <c r="BH65" s="33">
        <v>12.5</v>
      </c>
      <c r="BI65" s="33">
        <v>12.7</v>
      </c>
      <c r="BJ65" s="33">
        <v>12.9</v>
      </c>
      <c r="BK65" s="33">
        <v>13.7</v>
      </c>
      <c r="BL65" s="33">
        <v>13.9</v>
      </c>
      <c r="BM65" s="33">
        <v>13.8</v>
      </c>
      <c r="BN65" s="33">
        <v>13.7</v>
      </c>
      <c r="BO65" s="33">
        <v>14.7</v>
      </c>
      <c r="BP65" s="33">
        <v>14.9</v>
      </c>
      <c r="BQ65" s="33">
        <v>15.2</v>
      </c>
      <c r="BR65" s="33">
        <v>15.6</v>
      </c>
    </row>
    <row r="66" spans="1:70" s="35" customFormat="1">
      <c r="A66" s="31" t="s">
        <v>230</v>
      </c>
      <c r="B66" s="51">
        <v>2.1</v>
      </c>
      <c r="C66" s="33">
        <v>1.8</v>
      </c>
      <c r="D66" s="33">
        <v>1.7</v>
      </c>
      <c r="E66" s="33">
        <v>1.9</v>
      </c>
      <c r="F66" s="33">
        <v>2.1</v>
      </c>
      <c r="G66" s="33">
        <v>2.2999999999999998</v>
      </c>
      <c r="H66" s="33">
        <v>2.2999999999999998</v>
      </c>
      <c r="I66" s="33">
        <v>2.2000000000000002</v>
      </c>
      <c r="J66" s="33">
        <v>2</v>
      </c>
      <c r="K66" s="33">
        <v>2.1</v>
      </c>
      <c r="L66" s="33">
        <v>2.2999999999999998</v>
      </c>
      <c r="M66" s="33">
        <v>2.4</v>
      </c>
      <c r="N66" s="33">
        <v>2.2000000000000002</v>
      </c>
      <c r="O66" s="33">
        <v>2.2999999999999998</v>
      </c>
      <c r="P66" s="33">
        <v>2.4</v>
      </c>
      <c r="Q66" s="33">
        <v>2.5</v>
      </c>
      <c r="R66" s="33">
        <v>2.2999999999999998</v>
      </c>
      <c r="S66" s="33">
        <v>2.2000000000000002</v>
      </c>
      <c r="T66" s="33">
        <v>2.2999999999999998</v>
      </c>
      <c r="U66" s="33">
        <v>2.4</v>
      </c>
      <c r="V66" s="33">
        <v>2.2000000000000002</v>
      </c>
      <c r="W66" s="33">
        <v>2.2999999999999998</v>
      </c>
      <c r="X66" s="33">
        <v>2.2999999999999998</v>
      </c>
      <c r="Y66" s="33">
        <v>2.4</v>
      </c>
      <c r="Z66" s="33">
        <v>2.2999999999999998</v>
      </c>
      <c r="AA66" s="33">
        <v>2.4</v>
      </c>
      <c r="AB66" s="33">
        <v>2.4</v>
      </c>
      <c r="AC66" s="33">
        <v>2.4</v>
      </c>
      <c r="AD66" s="33">
        <v>2.2999999999999998</v>
      </c>
      <c r="AE66" s="33">
        <v>2.2999999999999998</v>
      </c>
      <c r="AF66" s="33">
        <v>2.4</v>
      </c>
      <c r="AG66" s="33">
        <v>2.4</v>
      </c>
      <c r="AH66" s="33">
        <v>2.5</v>
      </c>
      <c r="AI66" s="33">
        <v>2.4</v>
      </c>
      <c r="AJ66" s="33">
        <v>2.5</v>
      </c>
      <c r="AK66" s="33">
        <v>2.5</v>
      </c>
      <c r="AL66" s="33">
        <v>2.5</v>
      </c>
      <c r="AM66" s="33">
        <v>2.8</v>
      </c>
      <c r="AN66" s="33">
        <v>2.8</v>
      </c>
      <c r="AO66" s="33">
        <v>2.8</v>
      </c>
      <c r="AP66" s="33">
        <v>2.9</v>
      </c>
      <c r="AQ66" s="33">
        <v>2.8</v>
      </c>
      <c r="AR66" s="33">
        <v>2.9</v>
      </c>
      <c r="AS66" s="33">
        <v>3</v>
      </c>
      <c r="AT66" s="33">
        <v>3.2</v>
      </c>
      <c r="AU66" s="33">
        <v>3.1</v>
      </c>
      <c r="AV66" s="33">
        <v>2.9</v>
      </c>
      <c r="AW66" s="33">
        <v>3.1</v>
      </c>
      <c r="AX66" s="33">
        <v>3.3</v>
      </c>
      <c r="AY66" s="33">
        <v>3.3</v>
      </c>
      <c r="AZ66" s="33">
        <v>3.1</v>
      </c>
      <c r="BA66" s="33">
        <v>2.8</v>
      </c>
      <c r="BB66" s="33">
        <v>2.9</v>
      </c>
      <c r="BC66" s="33">
        <v>2.2999999999999998</v>
      </c>
      <c r="BD66" s="33">
        <v>2.4</v>
      </c>
      <c r="BE66" s="33">
        <v>2.4</v>
      </c>
      <c r="BF66" s="33">
        <v>2.6</v>
      </c>
      <c r="BG66" s="33">
        <v>2</v>
      </c>
      <c r="BH66" s="33">
        <v>2</v>
      </c>
      <c r="BI66" s="33">
        <v>2.4</v>
      </c>
      <c r="BJ66" s="33">
        <v>2.9</v>
      </c>
      <c r="BK66" s="33">
        <v>2.2000000000000002</v>
      </c>
      <c r="BL66" s="33">
        <v>2.4</v>
      </c>
      <c r="BM66" s="33">
        <v>2.8</v>
      </c>
      <c r="BN66" s="33">
        <v>3.4</v>
      </c>
      <c r="BO66" s="33">
        <v>3</v>
      </c>
      <c r="BP66" s="33">
        <v>3.1</v>
      </c>
      <c r="BQ66" s="33">
        <v>3.1</v>
      </c>
      <c r="BR66" s="33">
        <v>3.7</v>
      </c>
    </row>
    <row r="67" spans="1:70" s="35" customFormat="1">
      <c r="A67" s="31" t="s">
        <v>231</v>
      </c>
      <c r="B67" s="51">
        <v>9.6</v>
      </c>
      <c r="C67" s="33">
        <v>8.9</v>
      </c>
      <c r="D67" s="33">
        <v>8.9</v>
      </c>
      <c r="E67" s="33">
        <v>9</v>
      </c>
      <c r="F67" s="33">
        <v>8.8000000000000007</v>
      </c>
      <c r="G67" s="33">
        <v>8.6</v>
      </c>
      <c r="H67" s="33">
        <v>8.5</v>
      </c>
      <c r="I67" s="33">
        <v>8.6</v>
      </c>
      <c r="J67" s="33">
        <v>8.4</v>
      </c>
      <c r="K67" s="33">
        <v>8.5</v>
      </c>
      <c r="L67" s="33">
        <v>8.4</v>
      </c>
      <c r="M67" s="33">
        <v>8.5</v>
      </c>
      <c r="N67" s="33">
        <v>8.3000000000000007</v>
      </c>
      <c r="O67" s="33">
        <v>8.1999999999999993</v>
      </c>
      <c r="P67" s="33">
        <v>8.1</v>
      </c>
      <c r="Q67" s="33">
        <v>8.3000000000000007</v>
      </c>
      <c r="R67" s="33">
        <v>8.1</v>
      </c>
      <c r="S67" s="33">
        <v>7.5</v>
      </c>
      <c r="T67" s="33">
        <v>7.6</v>
      </c>
      <c r="U67" s="33">
        <v>7.8</v>
      </c>
      <c r="V67" s="33">
        <v>7.7</v>
      </c>
      <c r="W67" s="33">
        <v>7.3</v>
      </c>
      <c r="X67" s="33">
        <v>7.2</v>
      </c>
      <c r="Y67" s="33">
        <v>7.4</v>
      </c>
      <c r="Z67" s="33">
        <v>7.2</v>
      </c>
      <c r="AA67" s="33">
        <v>6.7</v>
      </c>
      <c r="AB67" s="33">
        <v>6.7</v>
      </c>
      <c r="AC67" s="33">
        <v>6.8</v>
      </c>
      <c r="AD67" s="33">
        <v>6.6</v>
      </c>
      <c r="AE67" s="33">
        <v>6.6</v>
      </c>
      <c r="AF67" s="33">
        <v>6.6</v>
      </c>
      <c r="AG67" s="33">
        <v>6.6</v>
      </c>
      <c r="AH67" s="33">
        <v>6.4</v>
      </c>
      <c r="AI67" s="33">
        <v>6.1</v>
      </c>
      <c r="AJ67" s="33">
        <v>6.1</v>
      </c>
      <c r="AK67" s="33">
        <v>6.2</v>
      </c>
      <c r="AL67" s="33">
        <v>6.1</v>
      </c>
      <c r="AM67" s="33">
        <v>6.4</v>
      </c>
      <c r="AN67" s="33">
        <v>6.4</v>
      </c>
      <c r="AO67" s="33">
        <v>6.4</v>
      </c>
      <c r="AP67" s="33">
        <v>6.3</v>
      </c>
      <c r="AQ67" s="33">
        <v>6.2</v>
      </c>
      <c r="AR67" s="33">
        <v>6.2</v>
      </c>
      <c r="AS67" s="33">
        <v>6.2</v>
      </c>
      <c r="AT67" s="33">
        <v>6.1</v>
      </c>
      <c r="AU67" s="33">
        <v>6.3</v>
      </c>
      <c r="AV67" s="33">
        <v>6.4</v>
      </c>
      <c r="AW67" s="33">
        <v>6.4</v>
      </c>
      <c r="AX67" s="33">
        <v>6.4</v>
      </c>
      <c r="AY67" s="33">
        <v>6.5</v>
      </c>
      <c r="AZ67" s="33">
        <v>6.6</v>
      </c>
      <c r="BA67" s="33">
        <v>6.6</v>
      </c>
      <c r="BB67" s="33">
        <v>6.5</v>
      </c>
      <c r="BC67" s="33">
        <v>6.4</v>
      </c>
      <c r="BD67" s="33">
        <v>6.3</v>
      </c>
      <c r="BE67" s="33">
        <v>6.2</v>
      </c>
      <c r="BF67" s="33">
        <v>6.1</v>
      </c>
      <c r="BG67" s="33">
        <v>5.9</v>
      </c>
      <c r="BH67" s="33">
        <v>5.8</v>
      </c>
      <c r="BI67" s="33">
        <v>5.8</v>
      </c>
      <c r="BJ67" s="33">
        <v>5.7</v>
      </c>
      <c r="BK67" s="33">
        <v>5.6</v>
      </c>
      <c r="BL67" s="33">
        <v>5.6</v>
      </c>
      <c r="BM67" s="33">
        <v>5.5</v>
      </c>
      <c r="BN67" s="33">
        <v>5.4</v>
      </c>
      <c r="BO67" s="33">
        <v>5.5</v>
      </c>
      <c r="BP67" s="33">
        <v>5.4</v>
      </c>
      <c r="BQ67" s="33">
        <v>5.5</v>
      </c>
      <c r="BR67" s="33">
        <v>5.3</v>
      </c>
    </row>
    <row r="68" spans="1:70" s="35" customFormat="1">
      <c r="A68" s="31" t="s">
        <v>232</v>
      </c>
      <c r="B68" s="51">
        <v>1.8</v>
      </c>
      <c r="C68" s="33">
        <v>1.6</v>
      </c>
      <c r="D68" s="33">
        <v>1.7</v>
      </c>
      <c r="E68" s="33">
        <v>1.7</v>
      </c>
      <c r="F68" s="33">
        <v>1.6</v>
      </c>
      <c r="G68" s="33">
        <v>1.6</v>
      </c>
      <c r="H68" s="33">
        <v>1.6</v>
      </c>
      <c r="I68" s="33">
        <v>1.6</v>
      </c>
      <c r="J68" s="33">
        <v>1.6</v>
      </c>
      <c r="K68" s="33">
        <v>1.6</v>
      </c>
      <c r="L68" s="33">
        <v>1.5</v>
      </c>
      <c r="M68" s="33">
        <v>1.6</v>
      </c>
      <c r="N68" s="33">
        <v>1.5</v>
      </c>
      <c r="O68" s="33">
        <v>1.5</v>
      </c>
      <c r="P68" s="33">
        <v>1.5</v>
      </c>
      <c r="Q68" s="33">
        <v>1.5</v>
      </c>
      <c r="R68" s="33">
        <v>1.5</v>
      </c>
      <c r="S68" s="33">
        <v>1.4</v>
      </c>
      <c r="T68" s="33">
        <v>1.4</v>
      </c>
      <c r="U68" s="33">
        <v>1.4</v>
      </c>
      <c r="V68" s="33">
        <v>1.4</v>
      </c>
      <c r="W68" s="33">
        <v>1.3</v>
      </c>
      <c r="X68" s="33">
        <v>1.3</v>
      </c>
      <c r="Y68" s="33">
        <v>1.4</v>
      </c>
      <c r="Z68" s="33">
        <v>1.3</v>
      </c>
      <c r="AA68" s="33">
        <v>1.3</v>
      </c>
      <c r="AB68" s="33">
        <v>1.3</v>
      </c>
      <c r="AC68" s="33">
        <v>1.3</v>
      </c>
      <c r="AD68" s="33">
        <v>1.3</v>
      </c>
      <c r="AE68" s="33">
        <v>1.3</v>
      </c>
      <c r="AF68" s="33">
        <v>1.3</v>
      </c>
      <c r="AG68" s="33">
        <v>1.3</v>
      </c>
      <c r="AH68" s="33">
        <v>1.2</v>
      </c>
      <c r="AI68" s="33">
        <v>1.2</v>
      </c>
      <c r="AJ68" s="33">
        <v>1.2</v>
      </c>
      <c r="AK68" s="33">
        <v>1.2</v>
      </c>
      <c r="AL68" s="33">
        <v>1.2</v>
      </c>
      <c r="AM68" s="33">
        <v>1.3</v>
      </c>
      <c r="AN68" s="33">
        <v>1.3</v>
      </c>
      <c r="AO68" s="33">
        <v>1.3</v>
      </c>
      <c r="AP68" s="33">
        <v>1.3</v>
      </c>
      <c r="AQ68" s="33">
        <v>1.3</v>
      </c>
      <c r="AR68" s="33">
        <v>1.3</v>
      </c>
      <c r="AS68" s="33">
        <v>1.3</v>
      </c>
      <c r="AT68" s="33">
        <v>1.3</v>
      </c>
      <c r="AU68" s="33">
        <v>1.3</v>
      </c>
      <c r="AV68" s="33">
        <v>1.4</v>
      </c>
      <c r="AW68" s="33">
        <v>1.4</v>
      </c>
      <c r="AX68" s="33">
        <v>1.4</v>
      </c>
      <c r="AY68" s="33">
        <v>1.5</v>
      </c>
      <c r="AZ68" s="33">
        <v>1.5</v>
      </c>
      <c r="BA68" s="33">
        <v>1.5</v>
      </c>
      <c r="BB68" s="33">
        <v>1.4</v>
      </c>
      <c r="BC68" s="33">
        <v>1.4</v>
      </c>
      <c r="BD68" s="33">
        <v>1.3</v>
      </c>
      <c r="BE68" s="33">
        <v>1.3</v>
      </c>
      <c r="BF68" s="33">
        <v>1.3</v>
      </c>
      <c r="BG68" s="33">
        <v>1.3</v>
      </c>
      <c r="BH68" s="33">
        <v>1.2</v>
      </c>
      <c r="BI68" s="33">
        <v>1.2</v>
      </c>
      <c r="BJ68" s="33">
        <v>1.2</v>
      </c>
      <c r="BK68" s="33">
        <v>1.2</v>
      </c>
      <c r="BL68" s="33">
        <v>1.2</v>
      </c>
      <c r="BM68" s="33">
        <v>1.2</v>
      </c>
      <c r="BN68" s="33">
        <v>1.2</v>
      </c>
      <c r="BO68" s="33">
        <v>1.1000000000000001</v>
      </c>
      <c r="BP68" s="33">
        <v>1.1000000000000001</v>
      </c>
      <c r="BQ68" s="33">
        <v>1.1000000000000001</v>
      </c>
      <c r="BR68" s="33">
        <v>1.1000000000000001</v>
      </c>
    </row>
    <row r="69" spans="1:70" s="35" customFormat="1">
      <c r="A69" s="31" t="s">
        <v>233</v>
      </c>
      <c r="B69" s="52">
        <v>1.7</v>
      </c>
      <c r="C69" s="34">
        <v>1.6</v>
      </c>
      <c r="D69" s="34">
        <v>1.6</v>
      </c>
      <c r="E69" s="34">
        <v>1.6</v>
      </c>
      <c r="F69" s="34">
        <v>1.6</v>
      </c>
      <c r="G69" s="34">
        <v>1.6</v>
      </c>
      <c r="H69" s="34">
        <v>1.6</v>
      </c>
      <c r="I69" s="34">
        <v>1.5</v>
      </c>
      <c r="J69" s="34">
        <v>1.5</v>
      </c>
      <c r="K69" s="34">
        <v>1.5</v>
      </c>
      <c r="L69" s="34">
        <v>1.4</v>
      </c>
      <c r="M69" s="34">
        <v>1.4</v>
      </c>
      <c r="N69" s="34">
        <v>1.4</v>
      </c>
      <c r="O69" s="34">
        <v>1.4</v>
      </c>
      <c r="P69" s="34">
        <v>1.3</v>
      </c>
      <c r="Q69" s="34">
        <v>1.3</v>
      </c>
      <c r="R69" s="34">
        <v>1.3</v>
      </c>
      <c r="S69" s="34">
        <v>1.2</v>
      </c>
      <c r="T69" s="34">
        <v>1.2</v>
      </c>
      <c r="U69" s="34">
        <v>1.2</v>
      </c>
      <c r="V69" s="34">
        <v>1.2</v>
      </c>
      <c r="W69" s="34">
        <v>1.2</v>
      </c>
      <c r="X69" s="34">
        <v>1.2</v>
      </c>
      <c r="Y69" s="34">
        <v>1.2</v>
      </c>
      <c r="Z69" s="34">
        <v>1.2</v>
      </c>
      <c r="AA69" s="34">
        <v>1.2</v>
      </c>
      <c r="AB69" s="34">
        <v>1.1000000000000001</v>
      </c>
      <c r="AC69" s="34">
        <v>1.2</v>
      </c>
      <c r="AD69" s="34">
        <v>1.2</v>
      </c>
      <c r="AE69" s="34">
        <v>1.2</v>
      </c>
      <c r="AF69" s="34">
        <v>1.2</v>
      </c>
      <c r="AG69" s="34">
        <v>1.2</v>
      </c>
      <c r="AH69" s="34">
        <v>1.1000000000000001</v>
      </c>
      <c r="AI69" s="34">
        <v>1.1000000000000001</v>
      </c>
      <c r="AJ69" s="34">
        <v>1.1000000000000001</v>
      </c>
      <c r="AK69" s="34">
        <v>1.1000000000000001</v>
      </c>
      <c r="AL69" s="34">
        <v>1.1000000000000001</v>
      </c>
      <c r="AM69" s="34">
        <v>1.2</v>
      </c>
      <c r="AN69" s="34">
        <v>1.2</v>
      </c>
      <c r="AO69" s="34">
        <v>1.2</v>
      </c>
      <c r="AP69" s="34">
        <v>1.1000000000000001</v>
      </c>
      <c r="AQ69" s="34">
        <v>1.1000000000000001</v>
      </c>
      <c r="AR69" s="34">
        <v>1.1000000000000001</v>
      </c>
      <c r="AS69" s="34">
        <v>1.1000000000000001</v>
      </c>
      <c r="AT69" s="34">
        <v>1.1000000000000001</v>
      </c>
      <c r="AU69" s="34">
        <v>1.1000000000000001</v>
      </c>
      <c r="AV69" s="34">
        <v>1.1000000000000001</v>
      </c>
      <c r="AW69" s="34">
        <v>1.1000000000000001</v>
      </c>
      <c r="AX69" s="34">
        <v>1.1000000000000001</v>
      </c>
      <c r="AY69" s="34">
        <v>1.2</v>
      </c>
      <c r="AZ69" s="34">
        <v>1.2</v>
      </c>
      <c r="BA69" s="34">
        <v>1.2</v>
      </c>
      <c r="BB69" s="34">
        <v>1.2</v>
      </c>
      <c r="BC69" s="34">
        <v>1.2</v>
      </c>
      <c r="BD69" s="34">
        <v>1.2</v>
      </c>
      <c r="BE69" s="34">
        <v>1.2</v>
      </c>
      <c r="BF69" s="34">
        <v>1.1000000000000001</v>
      </c>
      <c r="BG69" s="34">
        <v>1.1000000000000001</v>
      </c>
      <c r="BH69" s="34">
        <v>1.1000000000000001</v>
      </c>
      <c r="BI69" s="34">
        <v>1.1000000000000001</v>
      </c>
      <c r="BJ69" s="34">
        <v>1.1000000000000001</v>
      </c>
      <c r="BK69" s="34">
        <v>1</v>
      </c>
      <c r="BL69" s="34">
        <v>1</v>
      </c>
      <c r="BM69" s="34">
        <v>1</v>
      </c>
      <c r="BN69" s="34">
        <v>1</v>
      </c>
      <c r="BO69" s="34">
        <v>1</v>
      </c>
      <c r="BP69" s="34">
        <v>1</v>
      </c>
      <c r="BQ69" s="34">
        <v>1</v>
      </c>
      <c r="BR69" s="34">
        <v>1</v>
      </c>
    </row>
    <row r="70" spans="1:70" s="35" customFormat="1">
      <c r="A70" s="31" t="s">
        <v>234</v>
      </c>
      <c r="B70" s="52">
        <v>2.1</v>
      </c>
      <c r="C70" s="34">
        <v>2</v>
      </c>
      <c r="D70" s="34">
        <v>2</v>
      </c>
      <c r="E70" s="34">
        <v>2</v>
      </c>
      <c r="F70" s="34">
        <v>2</v>
      </c>
      <c r="G70" s="34">
        <v>2</v>
      </c>
      <c r="H70" s="34">
        <v>2</v>
      </c>
      <c r="I70" s="34">
        <v>2</v>
      </c>
      <c r="J70" s="34">
        <v>2</v>
      </c>
      <c r="K70" s="34">
        <v>2.1</v>
      </c>
      <c r="L70" s="34">
        <v>2.1</v>
      </c>
      <c r="M70" s="34">
        <v>2.1</v>
      </c>
      <c r="N70" s="34">
        <v>2.1</v>
      </c>
      <c r="O70" s="34">
        <v>2.1</v>
      </c>
      <c r="P70" s="34">
        <v>2.1</v>
      </c>
      <c r="Q70" s="34">
        <v>2.2000000000000002</v>
      </c>
      <c r="R70" s="34">
        <v>2.1</v>
      </c>
      <c r="S70" s="34">
        <v>2</v>
      </c>
      <c r="T70" s="34">
        <v>2</v>
      </c>
      <c r="U70" s="34">
        <v>2</v>
      </c>
      <c r="V70" s="34">
        <v>2</v>
      </c>
      <c r="W70" s="34">
        <v>1.9</v>
      </c>
      <c r="X70" s="34">
        <v>1.9</v>
      </c>
      <c r="Y70" s="34">
        <v>2</v>
      </c>
      <c r="Z70" s="34">
        <v>1.9</v>
      </c>
      <c r="AA70" s="34">
        <v>1.8</v>
      </c>
      <c r="AB70" s="34">
        <v>1.8</v>
      </c>
      <c r="AC70" s="34">
        <v>1.9</v>
      </c>
      <c r="AD70" s="34">
        <v>1.8</v>
      </c>
      <c r="AE70" s="34">
        <v>1.8</v>
      </c>
      <c r="AF70" s="34">
        <v>1.8</v>
      </c>
      <c r="AG70" s="34">
        <v>1.8</v>
      </c>
      <c r="AH70" s="34">
        <v>1.8</v>
      </c>
      <c r="AI70" s="34">
        <v>1.8</v>
      </c>
      <c r="AJ70" s="34">
        <v>1.8</v>
      </c>
      <c r="AK70" s="34">
        <v>1.8</v>
      </c>
      <c r="AL70" s="34">
        <v>1.8</v>
      </c>
      <c r="AM70" s="34">
        <v>1.8</v>
      </c>
      <c r="AN70" s="34">
        <v>1.8</v>
      </c>
      <c r="AO70" s="34">
        <v>1.8</v>
      </c>
      <c r="AP70" s="34">
        <v>1.8</v>
      </c>
      <c r="AQ70" s="34">
        <v>1.8</v>
      </c>
      <c r="AR70" s="34">
        <v>1.8</v>
      </c>
      <c r="AS70" s="34">
        <v>1.8</v>
      </c>
      <c r="AT70" s="34">
        <v>1.7</v>
      </c>
      <c r="AU70" s="34">
        <v>1.8</v>
      </c>
      <c r="AV70" s="34">
        <v>1.8</v>
      </c>
      <c r="AW70" s="34">
        <v>1.8</v>
      </c>
      <c r="AX70" s="34">
        <v>1.8</v>
      </c>
      <c r="AY70" s="34">
        <v>1.8</v>
      </c>
      <c r="AZ70" s="34">
        <v>1.8</v>
      </c>
      <c r="BA70" s="34">
        <v>1.7</v>
      </c>
      <c r="BB70" s="34">
        <v>1.7</v>
      </c>
      <c r="BC70" s="34">
        <v>1.6</v>
      </c>
      <c r="BD70" s="34">
        <v>1.6</v>
      </c>
      <c r="BE70" s="34">
        <v>1.6</v>
      </c>
      <c r="BF70" s="34">
        <v>1.5</v>
      </c>
      <c r="BG70" s="34">
        <v>1.4</v>
      </c>
      <c r="BH70" s="34">
        <v>1.4</v>
      </c>
      <c r="BI70" s="34">
        <v>1.4</v>
      </c>
      <c r="BJ70" s="34">
        <v>1.4</v>
      </c>
      <c r="BK70" s="34">
        <v>1.4</v>
      </c>
      <c r="BL70" s="34">
        <v>1.4</v>
      </c>
      <c r="BM70" s="34">
        <v>1.4</v>
      </c>
      <c r="BN70" s="34">
        <v>1.3</v>
      </c>
      <c r="BO70" s="34">
        <v>1.3</v>
      </c>
      <c r="BP70" s="34">
        <v>1.3</v>
      </c>
      <c r="BQ70" s="34">
        <v>1.3</v>
      </c>
      <c r="BR70" s="34">
        <v>1.3</v>
      </c>
    </row>
    <row r="71" spans="1:70" s="35" customFormat="1">
      <c r="A71" s="31" t="s">
        <v>235</v>
      </c>
      <c r="B71" s="52">
        <v>7.1</v>
      </c>
      <c r="C71" s="34">
        <v>7.3</v>
      </c>
      <c r="D71" s="34">
        <v>7.2</v>
      </c>
      <c r="E71" s="34">
        <v>7.3</v>
      </c>
      <c r="F71" s="34">
        <v>7.1</v>
      </c>
      <c r="G71" s="34">
        <v>7.2</v>
      </c>
      <c r="H71" s="34">
        <v>7.1</v>
      </c>
      <c r="I71" s="34">
        <v>7</v>
      </c>
      <c r="J71" s="34">
        <v>6.7</v>
      </c>
      <c r="K71" s="34">
        <v>7</v>
      </c>
      <c r="L71" s="34">
        <v>6.8</v>
      </c>
      <c r="M71" s="34">
        <v>6.8</v>
      </c>
      <c r="N71" s="34">
        <v>6.7</v>
      </c>
      <c r="O71" s="34">
        <v>6.3</v>
      </c>
      <c r="P71" s="34">
        <v>6.2</v>
      </c>
      <c r="Q71" s="34">
        <v>6.4</v>
      </c>
      <c r="R71" s="34">
        <v>6.2</v>
      </c>
      <c r="S71" s="34">
        <v>6</v>
      </c>
      <c r="T71" s="34">
        <v>6.1</v>
      </c>
      <c r="U71" s="34">
        <v>6.3</v>
      </c>
      <c r="V71" s="34">
        <v>6.3</v>
      </c>
      <c r="W71" s="34">
        <v>6.6</v>
      </c>
      <c r="X71" s="34">
        <v>6.6</v>
      </c>
      <c r="Y71" s="34">
        <v>6.8</v>
      </c>
      <c r="Z71" s="34">
        <v>6.6</v>
      </c>
      <c r="AA71" s="34">
        <v>7</v>
      </c>
      <c r="AB71" s="34">
        <v>7</v>
      </c>
      <c r="AC71" s="34">
        <v>7</v>
      </c>
      <c r="AD71" s="34">
        <v>6.8</v>
      </c>
      <c r="AE71" s="34">
        <v>6.7</v>
      </c>
      <c r="AF71" s="34">
        <v>6.7</v>
      </c>
      <c r="AG71" s="34">
        <v>6.6</v>
      </c>
      <c r="AH71" s="34">
        <v>6.4</v>
      </c>
      <c r="AI71" s="34">
        <v>6.7</v>
      </c>
      <c r="AJ71" s="34">
        <v>6.7</v>
      </c>
      <c r="AK71" s="34">
        <v>6.7</v>
      </c>
      <c r="AL71" s="34">
        <v>6.6</v>
      </c>
      <c r="AM71" s="34">
        <v>6.6</v>
      </c>
      <c r="AN71" s="34">
        <v>6.6</v>
      </c>
      <c r="AO71" s="34">
        <v>6.6</v>
      </c>
      <c r="AP71" s="34">
        <v>6.4</v>
      </c>
      <c r="AQ71" s="34">
        <v>6.6</v>
      </c>
      <c r="AR71" s="34">
        <v>6.4</v>
      </c>
      <c r="AS71" s="34">
        <v>6.4</v>
      </c>
      <c r="AT71" s="34">
        <v>6.3</v>
      </c>
      <c r="AU71" s="34">
        <v>6.5</v>
      </c>
      <c r="AV71" s="34">
        <v>6.6</v>
      </c>
      <c r="AW71" s="34">
        <v>6.6</v>
      </c>
      <c r="AX71" s="34">
        <v>6.5</v>
      </c>
      <c r="AY71" s="34">
        <v>6.7</v>
      </c>
      <c r="AZ71" s="34">
        <v>6.7</v>
      </c>
      <c r="BA71" s="34">
        <v>6.7</v>
      </c>
      <c r="BB71" s="34">
        <v>6.6</v>
      </c>
      <c r="BC71" s="34">
        <v>6.2</v>
      </c>
      <c r="BD71" s="34">
        <v>6.1</v>
      </c>
      <c r="BE71" s="34">
        <v>6</v>
      </c>
      <c r="BF71" s="34">
        <v>5.9</v>
      </c>
      <c r="BG71" s="34">
        <v>5.9</v>
      </c>
      <c r="BH71" s="34">
        <v>5.8</v>
      </c>
      <c r="BI71" s="34">
        <v>5.8</v>
      </c>
      <c r="BJ71" s="34">
        <v>5.8</v>
      </c>
      <c r="BK71" s="34">
        <v>6</v>
      </c>
      <c r="BL71" s="34">
        <v>5.8</v>
      </c>
      <c r="BM71" s="34">
        <v>5.7</v>
      </c>
      <c r="BN71" s="34">
        <v>5.6</v>
      </c>
      <c r="BO71" s="34">
        <v>5.8</v>
      </c>
      <c r="BP71" s="34">
        <v>5.5</v>
      </c>
      <c r="BQ71" s="34">
        <v>5.6</v>
      </c>
      <c r="BR71" s="34">
        <v>5.6</v>
      </c>
    </row>
    <row r="72" spans="1:70" s="35" customFormat="1">
      <c r="A72" s="31" t="s">
        <v>236</v>
      </c>
      <c r="B72" s="52">
        <v>-0.4</v>
      </c>
      <c r="C72" s="34">
        <v>-0.4</v>
      </c>
      <c r="D72" s="34">
        <v>-0.5</v>
      </c>
      <c r="E72" s="34">
        <v>-0.6</v>
      </c>
      <c r="F72" s="34">
        <v>-0.8</v>
      </c>
      <c r="G72" s="34">
        <v>-0.5</v>
      </c>
      <c r="H72" s="34">
        <v>-0.6</v>
      </c>
      <c r="I72" s="34">
        <v>-0.6</v>
      </c>
      <c r="J72" s="34">
        <v>-0.7</v>
      </c>
      <c r="K72" s="34">
        <v>-0.9</v>
      </c>
      <c r="L72" s="34">
        <v>-1.1000000000000001</v>
      </c>
      <c r="M72" s="34">
        <v>-1.1000000000000001</v>
      </c>
      <c r="N72" s="34">
        <v>-1.1000000000000001</v>
      </c>
      <c r="O72" s="34">
        <v>-1.1000000000000001</v>
      </c>
      <c r="P72" s="34">
        <v>-1.1000000000000001</v>
      </c>
      <c r="Q72" s="34">
        <v>-1.2</v>
      </c>
      <c r="R72" s="34">
        <v>-1.1000000000000001</v>
      </c>
      <c r="S72" s="34">
        <v>-1.1000000000000001</v>
      </c>
      <c r="T72" s="34">
        <v>-1.3</v>
      </c>
      <c r="U72" s="34">
        <v>-1.3</v>
      </c>
      <c r="V72" s="34">
        <v>-1.2</v>
      </c>
      <c r="W72" s="34">
        <v>-1.6</v>
      </c>
      <c r="X72" s="34">
        <v>-1.7</v>
      </c>
      <c r="Y72" s="34">
        <v>-1.8</v>
      </c>
      <c r="Z72" s="34">
        <v>-1.9</v>
      </c>
      <c r="AA72" s="34">
        <v>-2.2999999999999998</v>
      </c>
      <c r="AB72" s="34">
        <v>-2.2999999999999998</v>
      </c>
      <c r="AC72" s="34">
        <v>-2.2999999999999998</v>
      </c>
      <c r="AD72" s="34">
        <v>-2.2999999999999998</v>
      </c>
      <c r="AE72" s="34">
        <v>-2.2000000000000002</v>
      </c>
      <c r="AF72" s="34">
        <v>-2.2000000000000002</v>
      </c>
      <c r="AG72" s="34">
        <v>-2.2999999999999998</v>
      </c>
      <c r="AH72" s="34">
        <v>-2.4</v>
      </c>
      <c r="AI72" s="34">
        <v>-2.2999999999999998</v>
      </c>
      <c r="AJ72" s="34">
        <v>-2.2999999999999998</v>
      </c>
      <c r="AK72" s="34">
        <v>-2.5</v>
      </c>
      <c r="AL72" s="34">
        <v>-2.5</v>
      </c>
      <c r="AM72" s="34">
        <v>-2.6</v>
      </c>
      <c r="AN72" s="34">
        <v>-2.6</v>
      </c>
      <c r="AO72" s="34">
        <v>-2.7</v>
      </c>
      <c r="AP72" s="34">
        <v>-2.7</v>
      </c>
      <c r="AQ72" s="34">
        <v>-2.7</v>
      </c>
      <c r="AR72" s="34">
        <v>-2.7</v>
      </c>
      <c r="AS72" s="34">
        <v>-3</v>
      </c>
      <c r="AT72" s="34">
        <v>-2.9</v>
      </c>
      <c r="AU72" s="34">
        <v>-2</v>
      </c>
      <c r="AV72" s="34">
        <v>-1.6</v>
      </c>
      <c r="AW72" s="34">
        <v>-1.8</v>
      </c>
      <c r="AX72" s="34">
        <v>-2.2000000000000002</v>
      </c>
      <c r="AY72" s="34">
        <v>-1.8</v>
      </c>
      <c r="AZ72" s="34">
        <v>-2</v>
      </c>
      <c r="BA72" s="34">
        <v>-1.7</v>
      </c>
      <c r="BB72" s="34">
        <v>-1.8</v>
      </c>
      <c r="BC72" s="34">
        <v>-2.5</v>
      </c>
      <c r="BD72" s="34">
        <v>-2.4</v>
      </c>
      <c r="BE72" s="34">
        <v>-2.1</v>
      </c>
      <c r="BF72" s="34">
        <v>-2.1</v>
      </c>
      <c r="BG72" s="34">
        <v>-2</v>
      </c>
      <c r="BH72" s="34">
        <v>-1.8</v>
      </c>
      <c r="BI72" s="34">
        <v>-1.9</v>
      </c>
      <c r="BJ72" s="34">
        <v>-2.2999999999999998</v>
      </c>
      <c r="BK72" s="34">
        <v>-2</v>
      </c>
      <c r="BL72" s="34">
        <v>-2</v>
      </c>
      <c r="BM72" s="34">
        <v>-2.2000000000000002</v>
      </c>
      <c r="BN72" s="34">
        <v>-2.6</v>
      </c>
      <c r="BO72" s="34">
        <v>-2.2999999999999998</v>
      </c>
      <c r="BP72" s="34">
        <v>-2.2000000000000002</v>
      </c>
      <c r="BQ72" s="34">
        <v>-2.5</v>
      </c>
      <c r="BR72" s="34">
        <v>-2.9</v>
      </c>
    </row>
    <row r="73" spans="1:70" s="35" customFormat="1">
      <c r="A73" s="62" t="s">
        <v>237</v>
      </c>
      <c r="B73" s="52">
        <v>92.9</v>
      </c>
      <c r="C73" s="34">
        <v>93.1</v>
      </c>
      <c r="D73" s="34">
        <v>92.7</v>
      </c>
      <c r="E73" s="34">
        <v>92.3</v>
      </c>
      <c r="F73" s="34">
        <v>92.4</v>
      </c>
      <c r="G73" s="34">
        <v>91.5</v>
      </c>
      <c r="H73" s="34">
        <v>91.5</v>
      </c>
      <c r="I73" s="34">
        <v>91.3</v>
      </c>
      <c r="J73" s="34">
        <v>91.5</v>
      </c>
      <c r="K73" s="34">
        <v>92.6</v>
      </c>
      <c r="L73" s="34">
        <v>92.3</v>
      </c>
      <c r="M73" s="34">
        <v>91.9</v>
      </c>
      <c r="N73" s="34">
        <v>91.9</v>
      </c>
      <c r="O73" s="34">
        <v>93.2</v>
      </c>
      <c r="P73" s="34">
        <v>92.7</v>
      </c>
      <c r="Q73" s="34">
        <v>92.5</v>
      </c>
      <c r="R73" s="34">
        <v>92.3</v>
      </c>
      <c r="S73" s="34">
        <v>91.8</v>
      </c>
      <c r="T73" s="34">
        <v>91.9</v>
      </c>
      <c r="U73" s="34">
        <v>91.9</v>
      </c>
      <c r="V73" s="34">
        <v>91.9</v>
      </c>
      <c r="W73" s="34">
        <v>91.8</v>
      </c>
      <c r="X73" s="34">
        <v>91.7</v>
      </c>
      <c r="Y73" s="34">
        <v>91.6</v>
      </c>
      <c r="Z73" s="34">
        <v>91.4</v>
      </c>
      <c r="AA73" s="34">
        <v>91</v>
      </c>
      <c r="AB73" s="34">
        <v>91.1</v>
      </c>
      <c r="AC73" s="34">
        <v>90.8</v>
      </c>
      <c r="AD73" s="34">
        <v>90.1</v>
      </c>
      <c r="AE73" s="34">
        <v>91.5</v>
      </c>
      <c r="AF73" s="34">
        <v>91.3</v>
      </c>
      <c r="AG73" s="34">
        <v>91.3</v>
      </c>
      <c r="AH73" s="34">
        <v>90.8</v>
      </c>
      <c r="AI73" s="34">
        <v>90.2</v>
      </c>
      <c r="AJ73" s="34">
        <v>89.8</v>
      </c>
      <c r="AK73" s="34">
        <v>89.5</v>
      </c>
      <c r="AL73" s="34">
        <v>89.5</v>
      </c>
      <c r="AM73" s="34">
        <v>91.2</v>
      </c>
      <c r="AN73" s="34">
        <v>91.3</v>
      </c>
      <c r="AO73" s="34">
        <v>91</v>
      </c>
      <c r="AP73" s="34">
        <v>90.7</v>
      </c>
      <c r="AQ73" s="34">
        <v>90.8</v>
      </c>
      <c r="AR73" s="34">
        <v>90.7</v>
      </c>
      <c r="AS73" s="34">
        <v>90.8</v>
      </c>
      <c r="AT73" s="34">
        <v>91</v>
      </c>
      <c r="AU73" s="34">
        <v>92.4</v>
      </c>
      <c r="AV73" s="34">
        <v>92.5</v>
      </c>
      <c r="AW73" s="34">
        <v>92.5</v>
      </c>
      <c r="AX73" s="34">
        <v>92.5</v>
      </c>
      <c r="AY73" s="34">
        <v>93.5</v>
      </c>
      <c r="AZ73" s="34">
        <v>93.4</v>
      </c>
      <c r="BA73" s="34">
        <v>93</v>
      </c>
      <c r="BB73" s="34">
        <v>92.5</v>
      </c>
      <c r="BC73" s="34">
        <v>92.3</v>
      </c>
      <c r="BD73" s="34">
        <v>91.8</v>
      </c>
      <c r="BE73" s="34">
        <v>91.4</v>
      </c>
      <c r="BF73" s="34">
        <v>91.2</v>
      </c>
      <c r="BG73" s="34">
        <v>91.6</v>
      </c>
      <c r="BH73" s="34">
        <v>91.2</v>
      </c>
      <c r="BI73" s="34">
        <v>90.5</v>
      </c>
      <c r="BJ73" s="34">
        <v>89.9</v>
      </c>
      <c r="BK73" s="34">
        <v>90.5</v>
      </c>
      <c r="BL73" s="34">
        <v>89.8</v>
      </c>
      <c r="BM73" s="34">
        <v>88.8</v>
      </c>
      <c r="BN73" s="34">
        <v>88</v>
      </c>
      <c r="BO73" s="34">
        <v>90.2</v>
      </c>
      <c r="BP73" s="34">
        <v>89.7</v>
      </c>
      <c r="BQ73" s="34">
        <v>88.4</v>
      </c>
      <c r="BR73" s="34">
        <v>87.8</v>
      </c>
    </row>
    <row r="74" spans="1:70" s="35" customFormat="1">
      <c r="A74" s="62" t="s">
        <v>238</v>
      </c>
      <c r="B74" s="63">
        <v>7.1</v>
      </c>
      <c r="C74" s="62">
        <v>6.9</v>
      </c>
      <c r="D74" s="62">
        <v>7.3</v>
      </c>
      <c r="E74" s="62">
        <v>7.7</v>
      </c>
      <c r="F74" s="62">
        <v>7.6</v>
      </c>
      <c r="G74" s="62">
        <v>8.5</v>
      </c>
      <c r="H74" s="62">
        <v>8.5</v>
      </c>
      <c r="I74" s="62">
        <v>8.6999999999999993</v>
      </c>
      <c r="J74" s="62">
        <v>8.5</v>
      </c>
      <c r="K74" s="62">
        <v>7.4</v>
      </c>
      <c r="L74" s="62">
        <v>7.7</v>
      </c>
      <c r="M74" s="62">
        <v>8.1</v>
      </c>
      <c r="N74" s="62">
        <v>8.1</v>
      </c>
      <c r="O74" s="62">
        <v>6.8</v>
      </c>
      <c r="P74" s="62">
        <v>7.3</v>
      </c>
      <c r="Q74" s="62">
        <v>7.5</v>
      </c>
      <c r="R74" s="62">
        <v>7.7</v>
      </c>
      <c r="S74" s="62">
        <v>8.1999999999999993</v>
      </c>
      <c r="T74" s="62">
        <v>8.1</v>
      </c>
      <c r="U74" s="62">
        <v>8.1</v>
      </c>
      <c r="V74" s="62">
        <v>8.1</v>
      </c>
      <c r="W74" s="62">
        <v>8.1999999999999993</v>
      </c>
      <c r="X74" s="62">
        <v>8.3000000000000007</v>
      </c>
      <c r="Y74" s="62">
        <v>8.4</v>
      </c>
      <c r="Z74" s="62">
        <v>8.6</v>
      </c>
      <c r="AA74" s="62">
        <v>9</v>
      </c>
      <c r="AB74" s="62">
        <v>8.9</v>
      </c>
      <c r="AC74" s="62">
        <v>9.1999999999999993</v>
      </c>
      <c r="AD74" s="62">
        <v>9.9</v>
      </c>
      <c r="AE74" s="62">
        <v>8.5</v>
      </c>
      <c r="AF74" s="62">
        <v>8.6999999999999993</v>
      </c>
      <c r="AG74" s="62">
        <v>8.6999999999999993</v>
      </c>
      <c r="AH74" s="62">
        <v>9.1999999999999993</v>
      </c>
      <c r="AI74" s="62">
        <v>9.8000000000000007</v>
      </c>
      <c r="AJ74" s="62">
        <v>10.199999999999999</v>
      </c>
      <c r="AK74" s="62">
        <v>10.5</v>
      </c>
      <c r="AL74" s="62">
        <v>10.5</v>
      </c>
      <c r="AM74" s="62">
        <v>8.8000000000000007</v>
      </c>
      <c r="AN74" s="62">
        <v>8.6999999999999993</v>
      </c>
      <c r="AO74" s="62">
        <v>9</v>
      </c>
      <c r="AP74" s="62">
        <v>9.3000000000000007</v>
      </c>
      <c r="AQ74" s="62">
        <v>9.1999999999999993</v>
      </c>
      <c r="AR74" s="62">
        <v>9.3000000000000007</v>
      </c>
      <c r="AS74" s="62">
        <v>9.1999999999999993</v>
      </c>
      <c r="AT74" s="62">
        <v>9</v>
      </c>
      <c r="AU74" s="62">
        <v>7.6</v>
      </c>
      <c r="AV74" s="62">
        <v>7.5</v>
      </c>
      <c r="AW74" s="62">
        <v>7.5</v>
      </c>
      <c r="AX74" s="62">
        <v>7.5</v>
      </c>
      <c r="AY74" s="62">
        <v>6.5</v>
      </c>
      <c r="AZ74" s="62">
        <v>6.6</v>
      </c>
      <c r="BA74" s="62">
        <v>7</v>
      </c>
      <c r="BB74" s="62">
        <v>7.5</v>
      </c>
      <c r="BC74" s="62">
        <v>7.7</v>
      </c>
      <c r="BD74" s="62">
        <v>8.1999999999999993</v>
      </c>
      <c r="BE74" s="62">
        <v>8.6</v>
      </c>
      <c r="BF74" s="62">
        <v>8.8000000000000007</v>
      </c>
      <c r="BG74" s="62">
        <v>8.4</v>
      </c>
      <c r="BH74" s="62">
        <v>8.8000000000000007</v>
      </c>
      <c r="BI74" s="62">
        <v>9.5</v>
      </c>
      <c r="BJ74" s="62">
        <v>10.1</v>
      </c>
      <c r="BK74" s="62">
        <v>9.5</v>
      </c>
      <c r="BL74" s="62">
        <v>10.199999999999999</v>
      </c>
      <c r="BM74" s="62">
        <v>11.2</v>
      </c>
      <c r="BN74" s="62">
        <v>12</v>
      </c>
      <c r="BO74" s="62">
        <v>9.8000000000000007</v>
      </c>
      <c r="BP74" s="62">
        <v>10.3</v>
      </c>
      <c r="BQ74" s="62">
        <v>11.6</v>
      </c>
      <c r="BR74" s="62">
        <v>12.2</v>
      </c>
    </row>
    <row r="75" spans="1:70" s="35" customFormat="1">
      <c r="A75" s="40" t="s">
        <v>191</v>
      </c>
      <c r="B75" s="53">
        <v>100</v>
      </c>
      <c r="C75" s="41">
        <v>100</v>
      </c>
      <c r="D75" s="41">
        <v>100</v>
      </c>
      <c r="E75" s="41">
        <v>100</v>
      </c>
      <c r="F75" s="41">
        <v>100</v>
      </c>
      <c r="G75" s="41">
        <v>100</v>
      </c>
      <c r="H75" s="41">
        <v>100</v>
      </c>
      <c r="I75" s="41">
        <v>100</v>
      </c>
      <c r="J75" s="41">
        <v>100</v>
      </c>
      <c r="K75" s="41">
        <v>100</v>
      </c>
      <c r="L75" s="41">
        <v>100</v>
      </c>
      <c r="M75" s="41">
        <v>100</v>
      </c>
      <c r="N75" s="41">
        <v>100</v>
      </c>
      <c r="O75" s="41">
        <v>100</v>
      </c>
      <c r="P75" s="41">
        <v>100</v>
      </c>
      <c r="Q75" s="41">
        <v>100</v>
      </c>
      <c r="R75" s="41">
        <v>100</v>
      </c>
      <c r="S75" s="41">
        <v>100</v>
      </c>
      <c r="T75" s="41">
        <v>100</v>
      </c>
      <c r="U75" s="41">
        <v>100</v>
      </c>
      <c r="V75" s="41">
        <v>100</v>
      </c>
      <c r="W75" s="41">
        <v>100</v>
      </c>
      <c r="X75" s="41">
        <v>100</v>
      </c>
      <c r="Y75" s="41">
        <v>100</v>
      </c>
      <c r="Z75" s="41">
        <v>100</v>
      </c>
      <c r="AA75" s="41">
        <v>100</v>
      </c>
      <c r="AB75" s="41">
        <v>100</v>
      </c>
      <c r="AC75" s="41">
        <v>100</v>
      </c>
      <c r="AD75" s="41">
        <v>100</v>
      </c>
      <c r="AE75" s="41">
        <v>100</v>
      </c>
      <c r="AF75" s="41">
        <v>100</v>
      </c>
      <c r="AG75" s="41">
        <v>100</v>
      </c>
      <c r="AH75" s="41">
        <v>100</v>
      </c>
      <c r="AI75" s="41">
        <v>100</v>
      </c>
      <c r="AJ75" s="41">
        <v>100</v>
      </c>
      <c r="AK75" s="41">
        <v>100</v>
      </c>
      <c r="AL75" s="41">
        <v>100</v>
      </c>
      <c r="AM75" s="41">
        <v>100</v>
      </c>
      <c r="AN75" s="41">
        <v>100</v>
      </c>
      <c r="AO75" s="41">
        <v>100</v>
      </c>
      <c r="AP75" s="41">
        <v>100</v>
      </c>
      <c r="AQ75" s="41">
        <v>100</v>
      </c>
      <c r="AR75" s="41">
        <v>100</v>
      </c>
      <c r="AS75" s="41">
        <v>100</v>
      </c>
      <c r="AT75" s="41">
        <v>100</v>
      </c>
      <c r="AU75" s="41">
        <v>100</v>
      </c>
      <c r="AV75" s="41">
        <v>100</v>
      </c>
      <c r="AW75" s="41">
        <v>100</v>
      </c>
      <c r="AX75" s="41">
        <v>100</v>
      </c>
      <c r="AY75" s="41">
        <v>100</v>
      </c>
      <c r="AZ75" s="41">
        <v>100</v>
      </c>
      <c r="BA75" s="41">
        <v>100</v>
      </c>
      <c r="BB75" s="41">
        <v>100</v>
      </c>
      <c r="BC75" s="41">
        <v>100</v>
      </c>
      <c r="BD75" s="41">
        <v>100</v>
      </c>
      <c r="BE75" s="41">
        <v>100</v>
      </c>
      <c r="BF75" s="41">
        <v>100</v>
      </c>
      <c r="BG75" s="41">
        <v>100</v>
      </c>
      <c r="BH75" s="41">
        <v>100</v>
      </c>
      <c r="BI75" s="41">
        <v>100</v>
      </c>
      <c r="BJ75" s="41">
        <v>100</v>
      </c>
      <c r="BK75" s="41">
        <v>100</v>
      </c>
      <c r="BL75" s="41">
        <v>100</v>
      </c>
      <c r="BM75" s="41">
        <v>100</v>
      </c>
      <c r="BN75" s="41">
        <v>100</v>
      </c>
      <c r="BO75" s="41">
        <v>100</v>
      </c>
      <c r="BP75" s="41">
        <v>100</v>
      </c>
      <c r="BQ75" s="41">
        <v>100</v>
      </c>
      <c r="BR75" s="41">
        <v>100</v>
      </c>
    </row>
    <row r="77" spans="1:70">
      <c r="A77" s="26" t="s">
        <v>240</v>
      </c>
      <c r="BJ77" s="54"/>
      <c r="BK77" s="54"/>
      <c r="BL77" s="54"/>
      <c r="BM77" s="54"/>
      <c r="BN77" s="54"/>
      <c r="BO77" s="54"/>
      <c r="BP77" s="54"/>
      <c r="BQ77" s="54"/>
      <c r="BR77" s="54"/>
    </row>
    <row r="79" spans="1:70">
      <c r="A79" s="26" t="s">
        <v>252</v>
      </c>
    </row>
    <row r="80" spans="1:70">
      <c r="A80" s="26" t="s">
        <v>253</v>
      </c>
    </row>
    <row r="81" spans="1:1">
      <c r="A81" s="6" t="s">
        <v>81</v>
      </c>
    </row>
  </sheetData>
  <mergeCells count="37">
    <mergeCell ref="O3:R4"/>
    <mergeCell ref="A41:A42"/>
    <mergeCell ref="A3:A5"/>
    <mergeCell ref="B3:B5"/>
    <mergeCell ref="C3:F4"/>
    <mergeCell ref="G3:J4"/>
    <mergeCell ref="K3:N4"/>
    <mergeCell ref="DG4:DJ4"/>
    <mergeCell ref="DK4:DN4"/>
    <mergeCell ref="BK3:BN4"/>
    <mergeCell ref="S3:V4"/>
    <mergeCell ref="W3:Z4"/>
    <mergeCell ref="AA3:AD4"/>
    <mergeCell ref="AE3:AH4"/>
    <mergeCell ref="AI3:AL4"/>
    <mergeCell ref="AM3:AP4"/>
    <mergeCell ref="AQ3:AT4"/>
    <mergeCell ref="AU3:AX4"/>
    <mergeCell ref="AY3:BB4"/>
    <mergeCell ref="BC3:BF4"/>
    <mergeCell ref="BG3:BJ4"/>
    <mergeCell ref="DO4:DR4"/>
    <mergeCell ref="DS4:DV4"/>
    <mergeCell ref="BO3:BR4"/>
    <mergeCell ref="BS3:ED3"/>
    <mergeCell ref="BS4:BV4"/>
    <mergeCell ref="BW4:BZ4"/>
    <mergeCell ref="CA4:CD4"/>
    <mergeCell ref="CE4:CH4"/>
    <mergeCell ref="CI4:CL4"/>
    <mergeCell ref="CM4:CP4"/>
    <mergeCell ref="CQ4:CT4"/>
    <mergeCell ref="CU4:CX4"/>
    <mergeCell ref="DW4:DZ4"/>
    <mergeCell ref="EA4:ED4"/>
    <mergeCell ref="CY4:DB4"/>
    <mergeCell ref="DC4:DF4"/>
  </mergeCells>
  <hyperlinks>
    <hyperlink ref="A81" r:id="rId1"/>
  </hyperlinks>
  <pageMargins left="0.21" right="0.17" top="0.3" bottom="0.27" header="0.2" footer="0.18"/>
  <pageSetup scale="52" orientation="landscape" horizontalDpi="300" verticalDpi="300" r:id="rId2"/>
  <headerFooter alignWithMargins="0"/>
  <colBreaks count="9" manualBreakCount="9">
    <brk id="10" max="80" man="1"/>
    <brk id="22" max="80" man="1"/>
    <brk id="34" max="80" man="1"/>
    <brk id="46" max="80" man="1"/>
    <brk id="58" max="80" man="1"/>
    <brk id="70" max="80" man="1"/>
    <brk id="82" max="80" man="1"/>
    <brk id="102" max="80" man="1"/>
    <brk id="118" max="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8" sqref="J18"/>
    </sheetView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9"/>
  <sheetViews>
    <sheetView topLeftCell="A23" zoomScale="89" zoomScaleNormal="89" workbookViewId="0">
      <selection activeCell="F28" sqref="F28"/>
    </sheetView>
  </sheetViews>
  <sheetFormatPr baseColWidth="10" defaultRowHeight="15"/>
  <cols>
    <col min="1" max="1" width="16.5703125" style="85" customWidth="1"/>
    <col min="2" max="16384" width="11.42578125" style="85"/>
  </cols>
  <sheetData>
    <row r="1" spans="1:19">
      <c r="A1" s="84" t="s">
        <v>117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>
      <c r="A2" s="84" t="s">
        <v>118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>
      <c r="A3" s="86" t="s">
        <v>98</v>
      </c>
      <c r="B3" s="86">
        <v>1991</v>
      </c>
      <c r="C3" s="86">
        <v>1992</v>
      </c>
      <c r="D3" s="86">
        <v>1993</v>
      </c>
      <c r="E3" s="86">
        <v>1994</v>
      </c>
      <c r="F3" s="86">
        <v>1995</v>
      </c>
      <c r="G3" s="86">
        <v>1996</v>
      </c>
      <c r="H3" s="86">
        <v>1997</v>
      </c>
      <c r="I3" s="86">
        <v>1998</v>
      </c>
      <c r="J3" s="86">
        <v>1999</v>
      </c>
      <c r="K3" s="86">
        <v>2000</v>
      </c>
      <c r="L3" s="86">
        <v>2001</v>
      </c>
      <c r="M3" s="86">
        <v>2002</v>
      </c>
      <c r="N3" s="86">
        <v>2003</v>
      </c>
      <c r="O3" s="86">
        <v>2004</v>
      </c>
      <c r="P3" s="86">
        <v>2005</v>
      </c>
      <c r="Q3" s="86">
        <v>2006</v>
      </c>
      <c r="R3" s="86">
        <v>2007</v>
      </c>
      <c r="S3" s="86">
        <v>2008</v>
      </c>
    </row>
    <row r="4" spans="1:19">
      <c r="A4" s="85" t="s">
        <v>99</v>
      </c>
      <c r="B4" s="85">
        <v>130.4</v>
      </c>
      <c r="C4" s="85">
        <v>169.3</v>
      </c>
      <c r="D4" s="85">
        <v>141.30000000000001</v>
      </c>
      <c r="E4" s="85">
        <v>163.4</v>
      </c>
      <c r="F4" s="85">
        <v>165.3</v>
      </c>
      <c r="G4" s="85">
        <v>169.1</v>
      </c>
      <c r="H4" s="85">
        <v>183.8</v>
      </c>
      <c r="I4" s="85">
        <v>179.6</v>
      </c>
      <c r="J4" s="85">
        <v>185.1</v>
      </c>
      <c r="K4" s="85">
        <v>198</v>
      </c>
      <c r="L4" s="85">
        <v>183.9</v>
      </c>
    </row>
    <row r="5" spans="1:19">
      <c r="A5" s="85" t="s">
        <v>100</v>
      </c>
      <c r="B5" s="85">
        <v>125.9</v>
      </c>
      <c r="C5" s="85">
        <v>127.9</v>
      </c>
      <c r="D5" s="85">
        <v>137</v>
      </c>
      <c r="E5" s="85">
        <v>185</v>
      </c>
      <c r="F5" s="85">
        <v>141.30000000000001</v>
      </c>
      <c r="G5" s="85">
        <v>158.4</v>
      </c>
      <c r="H5" s="85">
        <v>193.4</v>
      </c>
      <c r="I5" s="85">
        <v>159.1</v>
      </c>
      <c r="J5" s="85">
        <v>149.6</v>
      </c>
      <c r="K5" s="85">
        <v>175.1</v>
      </c>
      <c r="L5" s="85">
        <v>166.6</v>
      </c>
    </row>
    <row r="6" spans="1:19">
      <c r="A6" s="85" t="s">
        <v>101</v>
      </c>
      <c r="B6" s="85">
        <v>125.4</v>
      </c>
      <c r="C6" s="85">
        <v>150.19999999999999</v>
      </c>
      <c r="D6" s="85">
        <v>171.1</v>
      </c>
      <c r="E6" s="85">
        <v>204.6</v>
      </c>
      <c r="F6" s="85">
        <v>171.8</v>
      </c>
      <c r="G6" s="85">
        <v>183.8</v>
      </c>
      <c r="H6" s="85">
        <v>206.9</v>
      </c>
      <c r="I6" s="85">
        <v>200.4</v>
      </c>
      <c r="J6" s="85">
        <v>214.9</v>
      </c>
      <c r="K6" s="85">
        <v>175.5</v>
      </c>
      <c r="L6" s="85">
        <v>216</v>
      </c>
    </row>
    <row r="7" spans="1:19">
      <c r="A7" s="85" t="s">
        <v>102</v>
      </c>
      <c r="B7" s="85">
        <v>95.8</v>
      </c>
      <c r="C7" s="85">
        <v>81.2</v>
      </c>
      <c r="D7" s="85">
        <v>83.5</v>
      </c>
      <c r="E7" s="85">
        <v>123.9</v>
      </c>
      <c r="F7" s="85">
        <v>133.5</v>
      </c>
      <c r="G7" s="85">
        <v>110.6</v>
      </c>
      <c r="H7" s="85">
        <v>153.80000000000001</v>
      </c>
      <c r="I7" s="85">
        <v>142.4</v>
      </c>
      <c r="J7" s="85">
        <v>136</v>
      </c>
      <c r="K7" s="85">
        <v>130.80000000000001</v>
      </c>
      <c r="L7" s="85">
        <v>138.80000000000001</v>
      </c>
    </row>
    <row r="8" spans="1:19">
      <c r="A8" s="85" t="s">
        <v>103</v>
      </c>
      <c r="B8" s="85">
        <v>115.6</v>
      </c>
      <c r="C8" s="85">
        <v>123.4</v>
      </c>
      <c r="D8" s="85">
        <v>145.5</v>
      </c>
      <c r="E8" s="85">
        <v>142.4</v>
      </c>
      <c r="F8" s="85">
        <v>133.5</v>
      </c>
      <c r="G8" s="85">
        <v>103.1</v>
      </c>
      <c r="H8" s="85">
        <v>127.9</v>
      </c>
      <c r="I8" s="85">
        <v>113.6</v>
      </c>
      <c r="J8" s="85">
        <v>114.5</v>
      </c>
      <c r="K8" s="85">
        <v>110.7</v>
      </c>
      <c r="L8" s="85">
        <v>122.7</v>
      </c>
    </row>
    <row r="9" spans="1:19">
      <c r="A9" s="85" t="s">
        <v>20</v>
      </c>
      <c r="B9" s="85">
        <v>161.9</v>
      </c>
      <c r="C9" s="85">
        <v>118.7</v>
      </c>
      <c r="D9" s="85">
        <v>180</v>
      </c>
      <c r="E9" s="85">
        <v>240.1</v>
      </c>
      <c r="F9" s="85">
        <v>172.7</v>
      </c>
      <c r="G9" s="85">
        <v>178.7</v>
      </c>
      <c r="H9" s="85">
        <v>293.89999999999998</v>
      </c>
      <c r="I9" s="85">
        <v>191.1</v>
      </c>
      <c r="J9" s="85">
        <v>262.60000000000002</v>
      </c>
      <c r="K9" s="85">
        <v>221.9</v>
      </c>
      <c r="L9" s="85">
        <v>246.4</v>
      </c>
    </row>
    <row r="10" spans="1:19">
      <c r="A10" s="85" t="s">
        <v>104</v>
      </c>
      <c r="B10" s="85">
        <v>144.19999999999999</v>
      </c>
      <c r="C10" s="85">
        <v>133.80000000000001</v>
      </c>
      <c r="D10" s="85">
        <v>141.4</v>
      </c>
      <c r="E10" s="85">
        <v>185.3</v>
      </c>
      <c r="F10" s="85">
        <v>192.3</v>
      </c>
      <c r="G10" s="85">
        <v>167.2</v>
      </c>
      <c r="H10" s="85">
        <v>205.7</v>
      </c>
      <c r="I10" s="85">
        <v>214.2</v>
      </c>
      <c r="J10" s="85">
        <v>228.7</v>
      </c>
      <c r="K10" s="85">
        <v>221.3</v>
      </c>
      <c r="L10" s="85">
        <v>255</v>
      </c>
    </row>
    <row r="11" spans="1:19">
      <c r="A11" s="85" t="s">
        <v>23</v>
      </c>
      <c r="B11" s="85">
        <v>163.69999999999999</v>
      </c>
      <c r="C11" s="85">
        <v>128.4</v>
      </c>
      <c r="D11" s="85">
        <v>143.6</v>
      </c>
      <c r="E11" s="85">
        <v>178.6</v>
      </c>
      <c r="F11" s="85">
        <v>199.2</v>
      </c>
      <c r="G11" s="85">
        <v>217.3</v>
      </c>
      <c r="H11" s="85">
        <v>210</v>
      </c>
      <c r="I11" s="85">
        <v>223.4</v>
      </c>
      <c r="J11" s="85">
        <v>191.4</v>
      </c>
      <c r="K11" s="85">
        <v>217</v>
      </c>
      <c r="L11" s="85">
        <v>193.5</v>
      </c>
    </row>
    <row r="12" spans="1:19">
      <c r="A12" s="85" t="s">
        <v>26</v>
      </c>
      <c r="B12" s="85">
        <v>141.6</v>
      </c>
      <c r="C12" s="85">
        <v>120.6</v>
      </c>
      <c r="D12" s="85">
        <v>169.2</v>
      </c>
      <c r="E12" s="85">
        <v>188.6</v>
      </c>
      <c r="F12" s="85">
        <v>171</v>
      </c>
      <c r="G12" s="85">
        <v>150</v>
      </c>
      <c r="H12" s="85">
        <v>185.6</v>
      </c>
      <c r="I12" s="85">
        <v>213.6</v>
      </c>
      <c r="J12" s="85">
        <v>175.8</v>
      </c>
      <c r="K12" s="85">
        <v>217.7</v>
      </c>
      <c r="L12" s="85">
        <v>257.60000000000002</v>
      </c>
    </row>
    <row r="13" spans="1:19">
      <c r="A13" s="85" t="s">
        <v>24</v>
      </c>
      <c r="B13" s="85">
        <v>206.6</v>
      </c>
      <c r="C13" s="85">
        <v>111.6</v>
      </c>
      <c r="D13" s="85">
        <v>222.8</v>
      </c>
      <c r="E13" s="85">
        <v>270.39999999999998</v>
      </c>
      <c r="F13" s="85">
        <v>197.8</v>
      </c>
      <c r="G13" s="85">
        <v>202.8</v>
      </c>
      <c r="H13" s="85">
        <v>366.2</v>
      </c>
      <c r="I13" s="85">
        <v>287.8</v>
      </c>
      <c r="J13" s="85">
        <v>338.8</v>
      </c>
      <c r="K13" s="85">
        <v>263.5</v>
      </c>
      <c r="L13" s="85">
        <v>315.5</v>
      </c>
    </row>
    <row r="14" spans="1:19">
      <c r="A14" s="85" t="s">
        <v>105</v>
      </c>
      <c r="B14" s="85">
        <v>155</v>
      </c>
      <c r="C14" s="85">
        <v>181</v>
      </c>
      <c r="D14" s="85">
        <v>239.2</v>
      </c>
      <c r="E14" s="85">
        <v>184.4</v>
      </c>
      <c r="F14" s="85">
        <v>289.89999999999998</v>
      </c>
      <c r="G14" s="85">
        <v>225.8</v>
      </c>
      <c r="H14" s="85">
        <v>241</v>
      </c>
      <c r="I14" s="85">
        <v>408.8</v>
      </c>
      <c r="J14" s="85">
        <v>265.10000000000002</v>
      </c>
      <c r="K14" s="85">
        <v>291.7</v>
      </c>
      <c r="L14" s="85">
        <v>291.10000000000002</v>
      </c>
    </row>
    <row r="15" spans="1:19">
      <c r="A15" s="85" t="s">
        <v>33</v>
      </c>
      <c r="B15" s="85">
        <v>140.19999999999999</v>
      </c>
      <c r="C15" s="85">
        <v>240.8</v>
      </c>
      <c r="D15" s="85">
        <v>155</v>
      </c>
      <c r="E15" s="85">
        <v>248.4</v>
      </c>
      <c r="F15" s="85">
        <v>209</v>
      </c>
      <c r="G15" s="85">
        <v>195.4</v>
      </c>
      <c r="H15" s="85">
        <v>163.5</v>
      </c>
      <c r="I15" s="85">
        <v>159.5</v>
      </c>
      <c r="J15" s="85">
        <v>185.8</v>
      </c>
      <c r="K15" s="85">
        <v>220.5</v>
      </c>
      <c r="L15" s="85">
        <v>197.9</v>
      </c>
    </row>
    <row r="16" spans="1:19">
      <c r="A16" s="85" t="s">
        <v>39</v>
      </c>
      <c r="B16" s="85">
        <v>184.5</v>
      </c>
      <c r="C16" s="85">
        <v>193.9</v>
      </c>
      <c r="D16" s="85">
        <v>205.3</v>
      </c>
      <c r="E16" s="85">
        <v>229.6</v>
      </c>
      <c r="F16" s="85">
        <v>234.6</v>
      </c>
      <c r="G16" s="85">
        <v>255.7</v>
      </c>
      <c r="H16" s="85">
        <v>293.7</v>
      </c>
      <c r="I16" s="85">
        <v>274.39999999999998</v>
      </c>
      <c r="J16" s="85">
        <v>275.5</v>
      </c>
      <c r="K16" s="85">
        <v>289.39999999999998</v>
      </c>
      <c r="L16" s="85">
        <v>238.5</v>
      </c>
    </row>
    <row r="17" spans="1:19">
      <c r="A17" s="85" t="s">
        <v>106</v>
      </c>
      <c r="B17" s="85">
        <v>66.599999999999994</v>
      </c>
      <c r="C17" s="85">
        <v>115.6</v>
      </c>
      <c r="D17" s="85">
        <v>107.8</v>
      </c>
      <c r="E17" s="85">
        <v>149.9</v>
      </c>
      <c r="F17" s="85">
        <v>116</v>
      </c>
      <c r="G17" s="85">
        <v>81.400000000000006</v>
      </c>
      <c r="H17" s="85">
        <v>126.1</v>
      </c>
      <c r="I17" s="85">
        <v>127.4</v>
      </c>
      <c r="J17" s="85">
        <v>101.5</v>
      </c>
      <c r="K17" s="85">
        <v>99</v>
      </c>
      <c r="L17" s="85">
        <v>130.30000000000001</v>
      </c>
    </row>
    <row r="18" spans="1:19">
      <c r="A18" s="85" t="s">
        <v>107</v>
      </c>
      <c r="B18" s="85">
        <v>124.9</v>
      </c>
      <c r="C18" s="85">
        <v>169.7</v>
      </c>
      <c r="D18" s="85">
        <v>192.2</v>
      </c>
      <c r="E18" s="85">
        <v>263.3</v>
      </c>
      <c r="F18" s="85">
        <v>332.4</v>
      </c>
      <c r="G18" s="85">
        <v>211.6</v>
      </c>
      <c r="H18" s="85">
        <v>220.9</v>
      </c>
      <c r="I18" s="85">
        <v>269</v>
      </c>
      <c r="J18" s="85">
        <v>236.5</v>
      </c>
      <c r="K18" s="85">
        <v>268</v>
      </c>
      <c r="L18" s="85">
        <v>243.2</v>
      </c>
    </row>
    <row r="19" spans="1:19">
      <c r="A19" s="85" t="s">
        <v>108</v>
      </c>
      <c r="B19" s="85">
        <v>119.1</v>
      </c>
      <c r="C19" s="85">
        <v>151.4</v>
      </c>
      <c r="D19" s="85">
        <v>264.7</v>
      </c>
      <c r="E19" s="85">
        <v>352.6</v>
      </c>
      <c r="F19" s="85">
        <v>400.7</v>
      </c>
      <c r="G19" s="85">
        <v>251.4</v>
      </c>
      <c r="H19" s="85">
        <v>283.2</v>
      </c>
      <c r="I19" s="85">
        <v>394.4</v>
      </c>
      <c r="J19" s="85">
        <v>310.60000000000002</v>
      </c>
      <c r="K19" s="85">
        <v>371.7</v>
      </c>
      <c r="L19" s="85">
        <v>391.8</v>
      </c>
    </row>
    <row r="20" spans="1:19">
      <c r="A20" s="85" t="s">
        <v>109</v>
      </c>
      <c r="B20" s="85">
        <v>164.2</v>
      </c>
      <c r="C20" s="85">
        <v>136.6</v>
      </c>
      <c r="D20" s="85">
        <v>142.5</v>
      </c>
      <c r="E20" s="85">
        <v>168.3</v>
      </c>
      <c r="F20" s="85">
        <v>191.3</v>
      </c>
      <c r="G20" s="85">
        <v>122.9</v>
      </c>
      <c r="H20" s="85">
        <v>241.6</v>
      </c>
      <c r="I20" s="85">
        <v>251.4</v>
      </c>
      <c r="J20" s="85">
        <v>291.8</v>
      </c>
      <c r="K20" s="85">
        <v>174.2</v>
      </c>
      <c r="L20" s="85">
        <v>179.2</v>
      </c>
    </row>
    <row r="24" spans="1:19">
      <c r="A24" s="84" t="s">
        <v>116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>
      <c r="A25" s="84" t="s">
        <v>118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>
      <c r="A26" s="86" t="s">
        <v>98</v>
      </c>
      <c r="B26" s="86">
        <v>1991</v>
      </c>
      <c r="C26" s="86">
        <v>1992</v>
      </c>
      <c r="D26" s="86">
        <v>1993</v>
      </c>
      <c r="E26" s="86">
        <v>1994</v>
      </c>
      <c r="F26" s="86">
        <v>1995</v>
      </c>
      <c r="G26" s="86">
        <v>1996</v>
      </c>
      <c r="H26" s="86">
        <v>1997</v>
      </c>
      <c r="I26" s="86">
        <v>1998</v>
      </c>
      <c r="J26" s="86">
        <v>1999</v>
      </c>
      <c r="K26" s="86">
        <v>2000</v>
      </c>
      <c r="L26" s="86">
        <v>2001</v>
      </c>
      <c r="M26" s="86">
        <v>2002</v>
      </c>
      <c r="N26" s="86">
        <v>2003</v>
      </c>
      <c r="O26" s="86">
        <v>2004</v>
      </c>
      <c r="P26" s="86">
        <v>2005</v>
      </c>
      <c r="Q26" s="86">
        <v>2006</v>
      </c>
      <c r="R26" s="86">
        <v>2007</v>
      </c>
      <c r="S26" s="86">
        <v>2008</v>
      </c>
    </row>
    <row r="27" spans="1:19">
      <c r="A27" s="85" t="s">
        <v>488</v>
      </c>
      <c r="B27" s="85">
        <v>159.4</v>
      </c>
      <c r="C27" s="85">
        <v>159.6</v>
      </c>
      <c r="D27" s="85">
        <v>143.30000000000001</v>
      </c>
      <c r="E27" s="85">
        <v>180.6</v>
      </c>
      <c r="F27" s="85">
        <v>181.2</v>
      </c>
      <c r="G27" s="85">
        <v>180.1</v>
      </c>
      <c r="H27" s="85">
        <v>202.6</v>
      </c>
      <c r="I27" s="85">
        <v>206.9</v>
      </c>
      <c r="J27" s="85">
        <v>200.7</v>
      </c>
      <c r="K27" s="85">
        <v>202.7</v>
      </c>
      <c r="L27" s="85">
        <v>190.6</v>
      </c>
    </row>
    <row r="28" spans="1:19">
      <c r="A28" s="85" t="s">
        <v>100</v>
      </c>
      <c r="B28" s="85">
        <v>136</v>
      </c>
      <c r="C28" s="85">
        <v>143.69999999999999</v>
      </c>
      <c r="D28" s="85">
        <v>138.1</v>
      </c>
      <c r="E28" s="85">
        <v>218.5</v>
      </c>
      <c r="F28" s="85">
        <v>162.80000000000001</v>
      </c>
      <c r="G28" s="85">
        <v>171.3</v>
      </c>
      <c r="H28" s="85">
        <v>214.6</v>
      </c>
      <c r="I28" s="85">
        <v>169.3</v>
      </c>
      <c r="J28" s="85">
        <v>161.19999999999999</v>
      </c>
      <c r="K28" s="85">
        <v>188.7</v>
      </c>
      <c r="L28" s="85">
        <v>173.6</v>
      </c>
    </row>
    <row r="29" spans="1:19">
      <c r="A29" s="85" t="s">
        <v>101</v>
      </c>
      <c r="B29" s="85">
        <v>128.80000000000001</v>
      </c>
      <c r="C29" s="85">
        <v>122.9</v>
      </c>
      <c r="D29" s="85">
        <v>156.30000000000001</v>
      </c>
      <c r="E29" s="85">
        <v>177.6</v>
      </c>
      <c r="F29" s="85">
        <v>185.9</v>
      </c>
      <c r="G29" s="85">
        <v>225.6</v>
      </c>
      <c r="H29" s="85">
        <v>237.7</v>
      </c>
      <c r="I29" s="85" t="s">
        <v>79</v>
      </c>
      <c r="J29" s="85" t="s">
        <v>79</v>
      </c>
      <c r="K29" s="85" t="s">
        <v>79</v>
      </c>
      <c r="L29" s="85" t="s">
        <v>79</v>
      </c>
    </row>
    <row r="30" spans="1:19">
      <c r="A30" s="85" t="s">
        <v>102</v>
      </c>
      <c r="B30" s="85">
        <v>98.1</v>
      </c>
      <c r="C30" s="85">
        <v>80.7</v>
      </c>
      <c r="D30" s="85">
        <v>84</v>
      </c>
      <c r="E30" s="85">
        <v>117.8</v>
      </c>
      <c r="F30" s="85">
        <v>109.8</v>
      </c>
      <c r="G30" s="85">
        <v>105.5</v>
      </c>
      <c r="H30" s="85">
        <v>137.30000000000001</v>
      </c>
      <c r="I30" s="85">
        <v>137.69999999999999</v>
      </c>
      <c r="J30" s="85">
        <v>132.5</v>
      </c>
      <c r="K30" s="85">
        <v>123.2</v>
      </c>
      <c r="L30" s="85">
        <v>121.7</v>
      </c>
    </row>
    <row r="31" spans="1:19">
      <c r="A31" s="85" t="s">
        <v>103</v>
      </c>
      <c r="B31" s="85">
        <v>101.1</v>
      </c>
      <c r="C31" s="85">
        <v>128.1</v>
      </c>
      <c r="D31" s="85">
        <v>143</v>
      </c>
      <c r="E31" s="85">
        <v>144</v>
      </c>
      <c r="F31" s="85">
        <v>133.6</v>
      </c>
      <c r="G31" s="85">
        <v>112.6</v>
      </c>
      <c r="H31" s="85">
        <v>130.80000000000001</v>
      </c>
      <c r="I31" s="85">
        <v>118.4</v>
      </c>
      <c r="J31" s="85">
        <v>117.1</v>
      </c>
      <c r="K31" s="85">
        <v>119</v>
      </c>
      <c r="L31" s="85">
        <v>126.4</v>
      </c>
    </row>
    <row r="32" spans="1:19">
      <c r="A32" s="85" t="s">
        <v>20</v>
      </c>
      <c r="B32" s="85">
        <v>114.6</v>
      </c>
      <c r="C32" s="85">
        <v>98.5</v>
      </c>
      <c r="D32" s="85">
        <v>154.6</v>
      </c>
      <c r="E32" s="85">
        <v>197.4</v>
      </c>
      <c r="F32" s="85">
        <v>148.19999999999999</v>
      </c>
      <c r="G32" s="85">
        <v>177.4</v>
      </c>
      <c r="H32" s="85">
        <v>286.39999999999998</v>
      </c>
      <c r="I32" s="85">
        <v>148.4</v>
      </c>
      <c r="J32" s="85">
        <v>174.2</v>
      </c>
      <c r="K32" s="85">
        <v>178.8</v>
      </c>
      <c r="L32" s="85">
        <v>210.1</v>
      </c>
    </row>
    <row r="33" spans="1:12">
      <c r="A33" s="85" t="s">
        <v>104</v>
      </c>
      <c r="B33" s="85">
        <v>151.4</v>
      </c>
      <c r="C33" s="85">
        <v>118.1</v>
      </c>
      <c r="D33" s="85">
        <v>156.1</v>
      </c>
      <c r="E33" s="85">
        <v>211.6</v>
      </c>
      <c r="F33" s="85">
        <v>207.4</v>
      </c>
      <c r="G33" s="85">
        <v>201.5</v>
      </c>
      <c r="H33" s="85">
        <v>217.1</v>
      </c>
      <c r="I33" s="85">
        <v>225.4</v>
      </c>
      <c r="J33" s="85">
        <v>247.9</v>
      </c>
      <c r="K33" s="85">
        <v>209.3</v>
      </c>
      <c r="L33" s="85">
        <v>216.4</v>
      </c>
    </row>
    <row r="34" spans="1:12">
      <c r="A34" s="85" t="s">
        <v>23</v>
      </c>
      <c r="B34" s="85">
        <v>145.5</v>
      </c>
      <c r="C34" s="85">
        <v>116.6</v>
      </c>
      <c r="D34" s="85">
        <v>130.5</v>
      </c>
      <c r="E34" s="85">
        <v>184.6</v>
      </c>
      <c r="F34" s="85">
        <v>177.9</v>
      </c>
      <c r="G34" s="85">
        <v>218.4</v>
      </c>
      <c r="H34" s="85">
        <v>228.2</v>
      </c>
      <c r="I34" s="85">
        <v>221.9</v>
      </c>
      <c r="J34" s="85">
        <v>198.3</v>
      </c>
      <c r="K34" s="85">
        <v>218.1</v>
      </c>
      <c r="L34" s="85">
        <v>183.4</v>
      </c>
    </row>
    <row r="35" spans="1:12">
      <c r="A35" s="85" t="s">
        <v>26</v>
      </c>
      <c r="B35" s="85">
        <v>119.7</v>
      </c>
      <c r="C35" s="85">
        <v>109.1</v>
      </c>
      <c r="D35" s="85">
        <v>135.80000000000001</v>
      </c>
      <c r="E35" s="85">
        <v>191.5</v>
      </c>
      <c r="F35" s="85">
        <v>169.6</v>
      </c>
      <c r="G35" s="85">
        <v>145</v>
      </c>
      <c r="H35" s="85">
        <v>241.9</v>
      </c>
      <c r="I35" s="85">
        <v>192.5</v>
      </c>
      <c r="J35" s="85">
        <v>138.30000000000001</v>
      </c>
      <c r="K35" s="85">
        <v>190.1</v>
      </c>
      <c r="L35" s="85">
        <v>270.89999999999998</v>
      </c>
    </row>
    <row r="36" spans="1:12">
      <c r="A36" s="85" t="s">
        <v>24</v>
      </c>
      <c r="B36" s="85">
        <v>211.9</v>
      </c>
      <c r="C36" s="85">
        <v>103.8</v>
      </c>
      <c r="D36" s="85">
        <v>222.2</v>
      </c>
      <c r="E36" s="85">
        <v>237.6</v>
      </c>
      <c r="F36" s="85">
        <v>181.7</v>
      </c>
      <c r="G36" s="85">
        <v>201.3</v>
      </c>
      <c r="H36" s="85">
        <v>338.8</v>
      </c>
      <c r="I36" s="85">
        <v>275.3</v>
      </c>
      <c r="J36" s="85">
        <v>352.6</v>
      </c>
      <c r="K36" s="85">
        <v>242.9</v>
      </c>
      <c r="L36" s="85">
        <v>290.5</v>
      </c>
    </row>
    <row r="37" spans="1:12">
      <c r="A37" s="85" t="s">
        <v>105</v>
      </c>
      <c r="B37" s="85">
        <v>121.4</v>
      </c>
      <c r="C37" s="85">
        <v>175</v>
      </c>
      <c r="D37" s="85">
        <v>225.7</v>
      </c>
      <c r="E37" s="85">
        <v>173.7</v>
      </c>
      <c r="F37" s="85">
        <v>252.7</v>
      </c>
      <c r="G37" s="85">
        <v>226.2</v>
      </c>
      <c r="H37" s="85">
        <v>241.2</v>
      </c>
      <c r="I37" s="85">
        <v>362.6</v>
      </c>
      <c r="J37" s="85">
        <v>208</v>
      </c>
      <c r="K37" s="85">
        <v>185</v>
      </c>
      <c r="L37" s="85">
        <v>200</v>
      </c>
    </row>
    <row r="38" spans="1:12">
      <c r="A38" s="85" t="s">
        <v>33</v>
      </c>
      <c r="B38" s="85">
        <v>197.8</v>
      </c>
      <c r="C38" s="85">
        <v>213.5</v>
      </c>
      <c r="D38" s="85">
        <v>164.7</v>
      </c>
      <c r="E38" s="85">
        <v>200.5</v>
      </c>
      <c r="F38" s="85">
        <v>191.5</v>
      </c>
      <c r="G38" s="85">
        <v>197.1</v>
      </c>
      <c r="H38" s="85">
        <v>205.4</v>
      </c>
      <c r="I38" s="85">
        <v>166.9</v>
      </c>
      <c r="J38" s="85">
        <v>189</v>
      </c>
      <c r="K38" s="85">
        <v>203.2</v>
      </c>
      <c r="L38" s="85">
        <v>224.6</v>
      </c>
    </row>
    <row r="39" spans="1:12">
      <c r="A39" s="85" t="s">
        <v>39</v>
      </c>
      <c r="B39" s="85">
        <v>135.5</v>
      </c>
      <c r="C39" s="85">
        <v>125.5</v>
      </c>
      <c r="D39" s="85">
        <v>160.4</v>
      </c>
      <c r="E39" s="85">
        <v>158.9</v>
      </c>
      <c r="F39" s="85">
        <v>152.19999999999999</v>
      </c>
      <c r="G39" s="85">
        <v>176</v>
      </c>
      <c r="H39" s="85">
        <v>172.8</v>
      </c>
      <c r="I39" s="85">
        <v>160.69999999999999</v>
      </c>
      <c r="J39" s="85">
        <v>156.4</v>
      </c>
      <c r="K39" s="85">
        <v>192.4</v>
      </c>
      <c r="L39" s="85">
        <v>157.1</v>
      </c>
    </row>
    <row r="40" spans="1:12">
      <c r="A40" s="85" t="s">
        <v>106</v>
      </c>
      <c r="B40" s="85">
        <v>74.8</v>
      </c>
      <c r="C40" s="85">
        <v>130.1</v>
      </c>
      <c r="D40" s="85">
        <v>125</v>
      </c>
      <c r="E40" s="85">
        <v>176</v>
      </c>
      <c r="F40" s="85">
        <v>127.3</v>
      </c>
      <c r="G40" s="85">
        <v>79.2</v>
      </c>
      <c r="H40" s="85">
        <v>140.30000000000001</v>
      </c>
      <c r="I40" s="85">
        <v>130.9</v>
      </c>
      <c r="J40" s="85">
        <v>100.1</v>
      </c>
      <c r="K40" s="85">
        <v>106.9</v>
      </c>
      <c r="L40" s="85">
        <v>130</v>
      </c>
    </row>
    <row r="41" spans="1:12">
      <c r="A41" s="85" t="s">
        <v>107</v>
      </c>
      <c r="B41" s="85">
        <v>107.2</v>
      </c>
      <c r="C41" s="85">
        <v>132</v>
      </c>
      <c r="D41" s="85">
        <v>336.7</v>
      </c>
      <c r="E41" s="85">
        <v>564.6</v>
      </c>
      <c r="F41" s="85">
        <v>578.70000000000005</v>
      </c>
      <c r="G41" s="85">
        <v>282.89999999999998</v>
      </c>
      <c r="H41" s="85">
        <v>306.89999999999998</v>
      </c>
      <c r="I41" s="85">
        <v>374.5</v>
      </c>
      <c r="J41" s="85">
        <v>210.1</v>
      </c>
      <c r="K41" s="85">
        <v>262</v>
      </c>
      <c r="L41" s="85">
        <v>277.2</v>
      </c>
    </row>
    <row r="42" spans="1:12">
      <c r="A42" s="85" t="s">
        <v>108</v>
      </c>
      <c r="B42" s="85">
        <v>81.2</v>
      </c>
      <c r="C42" s="85">
        <v>130.1</v>
      </c>
      <c r="D42" s="85">
        <v>236</v>
      </c>
      <c r="E42" s="85">
        <v>441.8</v>
      </c>
      <c r="F42" s="85">
        <v>671.1</v>
      </c>
      <c r="G42" s="85">
        <v>464.8</v>
      </c>
      <c r="H42" s="85">
        <v>359</v>
      </c>
      <c r="I42" s="85">
        <v>559.70000000000005</v>
      </c>
      <c r="J42" s="85">
        <v>375.2</v>
      </c>
      <c r="K42" s="85">
        <v>379.9</v>
      </c>
      <c r="L42" s="85">
        <v>411.3</v>
      </c>
    </row>
    <row r="43" spans="1:12">
      <c r="A43" s="85" t="s">
        <v>110</v>
      </c>
      <c r="B43" s="85">
        <v>152.80000000000001</v>
      </c>
      <c r="C43" s="85">
        <v>135.1</v>
      </c>
      <c r="D43" s="85">
        <v>122.4</v>
      </c>
      <c r="E43" s="85">
        <v>162.4</v>
      </c>
      <c r="F43" s="85">
        <v>186.1</v>
      </c>
      <c r="G43" s="85">
        <v>108.1</v>
      </c>
      <c r="H43" s="85">
        <v>219.9</v>
      </c>
      <c r="I43" s="85">
        <v>229.3</v>
      </c>
      <c r="J43" s="85">
        <v>191.9</v>
      </c>
      <c r="K43" s="85">
        <v>164.5</v>
      </c>
      <c r="L43" s="85">
        <v>184.8</v>
      </c>
    </row>
    <row r="44" spans="1:12">
      <c r="A44" s="85" t="s">
        <v>111</v>
      </c>
      <c r="B44" s="85">
        <v>158.30000000000001</v>
      </c>
      <c r="C44" s="85">
        <v>121.7</v>
      </c>
      <c r="D44" s="85">
        <v>142.80000000000001</v>
      </c>
      <c r="E44" s="85">
        <v>152</v>
      </c>
      <c r="F44" s="85">
        <v>188.9</v>
      </c>
      <c r="G44" s="85">
        <v>90</v>
      </c>
      <c r="H44" s="85">
        <v>222.8</v>
      </c>
      <c r="I44" s="85">
        <v>239.4</v>
      </c>
      <c r="J44" s="85">
        <v>369.3</v>
      </c>
      <c r="K44" s="85">
        <v>151.9</v>
      </c>
      <c r="L44" s="85">
        <v>172.2</v>
      </c>
    </row>
    <row r="45" spans="1:12">
      <c r="A45" s="85" t="s">
        <v>112</v>
      </c>
      <c r="B45" s="85">
        <v>115.8</v>
      </c>
      <c r="C45" s="85">
        <v>132.5</v>
      </c>
      <c r="D45" s="85">
        <v>130.19999999999999</v>
      </c>
      <c r="E45" s="85">
        <v>133.6</v>
      </c>
      <c r="F45" s="85">
        <v>136</v>
      </c>
      <c r="G45" s="85">
        <v>138.4</v>
      </c>
      <c r="H45" s="85">
        <v>146</v>
      </c>
      <c r="I45" s="85">
        <v>160.30000000000001</v>
      </c>
      <c r="J45" s="85">
        <v>167.9</v>
      </c>
      <c r="K45" s="85">
        <v>130</v>
      </c>
      <c r="L45" s="85">
        <v>184.6</v>
      </c>
    </row>
    <row r="46" spans="1:12">
      <c r="A46" s="85" t="s">
        <v>113</v>
      </c>
      <c r="B46" s="85">
        <v>119.2</v>
      </c>
      <c r="C46" s="85">
        <v>125.4</v>
      </c>
      <c r="D46" s="85">
        <v>126.7</v>
      </c>
      <c r="E46" s="85">
        <v>126.4</v>
      </c>
      <c r="F46" s="85">
        <v>127.6</v>
      </c>
      <c r="G46" s="85">
        <v>126.5</v>
      </c>
      <c r="H46" s="85">
        <v>134.4</v>
      </c>
      <c r="I46" s="85">
        <v>164</v>
      </c>
      <c r="J46" s="85">
        <v>168.5</v>
      </c>
      <c r="K46" s="85">
        <v>162.30000000000001</v>
      </c>
      <c r="L46" s="85">
        <v>137.19999999999999</v>
      </c>
    </row>
    <row r="47" spans="1:12">
      <c r="A47" s="85" t="s">
        <v>114</v>
      </c>
      <c r="B47" s="85">
        <v>109.1</v>
      </c>
      <c r="C47" s="85">
        <v>138.9</v>
      </c>
      <c r="D47" s="85">
        <v>135.5</v>
      </c>
      <c r="E47" s="85">
        <v>124.4</v>
      </c>
      <c r="F47" s="85">
        <v>139.30000000000001</v>
      </c>
      <c r="G47" s="85">
        <v>177.6</v>
      </c>
      <c r="H47" s="85">
        <v>148.30000000000001</v>
      </c>
      <c r="I47" s="85">
        <v>174.6</v>
      </c>
      <c r="J47" s="85">
        <v>171.1</v>
      </c>
      <c r="K47" s="85">
        <v>174.5</v>
      </c>
      <c r="L47" s="85">
        <v>147.4</v>
      </c>
    </row>
    <row r="48" spans="1:12">
      <c r="A48" s="87" t="s">
        <v>115</v>
      </c>
    </row>
    <row r="52" spans="1:19">
      <c r="A52" s="84" t="s">
        <v>485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>
      <c r="A53" s="84" t="s">
        <v>118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>
      <c r="A54" s="86" t="s">
        <v>98</v>
      </c>
      <c r="B54" s="86">
        <v>1991</v>
      </c>
      <c r="C54" s="86">
        <v>1992</v>
      </c>
      <c r="D54" s="86">
        <v>1993</v>
      </c>
      <c r="E54" s="86">
        <v>1994</v>
      </c>
      <c r="F54" s="86">
        <v>1995</v>
      </c>
      <c r="G54" s="86">
        <v>1996</v>
      </c>
      <c r="H54" s="86">
        <v>1997</v>
      </c>
      <c r="I54" s="86">
        <v>1998</v>
      </c>
      <c r="J54" s="86">
        <v>1999</v>
      </c>
      <c r="K54" s="86">
        <v>2000</v>
      </c>
      <c r="L54" s="86">
        <v>2001</v>
      </c>
      <c r="M54" s="86">
        <v>2002</v>
      </c>
      <c r="N54" s="86">
        <v>2003</v>
      </c>
      <c r="O54" s="86">
        <v>2004</v>
      </c>
      <c r="P54" s="86">
        <v>2005</v>
      </c>
      <c r="Q54" s="86">
        <v>2006</v>
      </c>
      <c r="R54" s="86">
        <v>2007</v>
      </c>
      <c r="S54" s="86">
        <v>2008</v>
      </c>
    </row>
    <row r="55" spans="1:19">
      <c r="A55" s="85" t="s">
        <v>488</v>
      </c>
      <c r="B55" s="85">
        <v>156.1</v>
      </c>
      <c r="C55" s="85">
        <v>169.1</v>
      </c>
      <c r="D55" s="85">
        <v>158.80000000000001</v>
      </c>
      <c r="E55" s="85">
        <v>196.4</v>
      </c>
      <c r="F55" s="85">
        <v>205.2</v>
      </c>
      <c r="G55" s="85">
        <v>207.6</v>
      </c>
      <c r="H55" s="85">
        <v>224.4</v>
      </c>
      <c r="I55" s="85">
        <v>218.4</v>
      </c>
      <c r="J55" s="85">
        <v>220.4</v>
      </c>
      <c r="K55" s="85">
        <v>224.8</v>
      </c>
      <c r="L55" s="85">
        <v>210.4</v>
      </c>
    </row>
    <row r="56" spans="1:19">
      <c r="A56" s="85" t="s">
        <v>101</v>
      </c>
      <c r="B56" s="85">
        <v>133.19999999999999</v>
      </c>
      <c r="C56" s="85">
        <v>108.1</v>
      </c>
      <c r="D56" s="85">
        <v>150.6</v>
      </c>
      <c r="E56" s="85">
        <v>199.3</v>
      </c>
      <c r="F56" s="85">
        <v>194.5</v>
      </c>
      <c r="G56" s="85">
        <v>269.10000000000002</v>
      </c>
      <c r="H56" s="85">
        <v>297.8</v>
      </c>
      <c r="I56" s="85">
        <v>303.5</v>
      </c>
      <c r="J56" s="85">
        <v>537.4</v>
      </c>
      <c r="K56" s="85">
        <v>445.9</v>
      </c>
      <c r="L56" s="85">
        <v>532.9</v>
      </c>
    </row>
    <row r="57" spans="1:19">
      <c r="A57" s="85" t="s">
        <v>102</v>
      </c>
      <c r="B57" s="85">
        <v>126.9</v>
      </c>
      <c r="C57" s="85">
        <v>105.3</v>
      </c>
      <c r="D57" s="85">
        <v>109.2</v>
      </c>
      <c r="E57" s="85">
        <v>118.1</v>
      </c>
      <c r="F57" s="85">
        <v>122.6</v>
      </c>
      <c r="G57" s="85">
        <v>127.3</v>
      </c>
      <c r="H57" s="85">
        <v>145.5</v>
      </c>
      <c r="I57" s="85">
        <v>135.5</v>
      </c>
      <c r="J57" s="85">
        <v>133</v>
      </c>
      <c r="K57" s="85">
        <v>130.4</v>
      </c>
      <c r="L57" s="85">
        <v>130.9</v>
      </c>
    </row>
    <row r="58" spans="1:19">
      <c r="A58" s="85" t="s">
        <v>103</v>
      </c>
      <c r="B58" s="85">
        <v>123.1</v>
      </c>
      <c r="C58" s="85">
        <v>132.19999999999999</v>
      </c>
      <c r="D58" s="85">
        <v>147.80000000000001</v>
      </c>
      <c r="E58" s="85">
        <v>159.80000000000001</v>
      </c>
      <c r="F58" s="85">
        <v>140.30000000000001</v>
      </c>
      <c r="G58" s="85">
        <v>130</v>
      </c>
      <c r="H58" s="85">
        <v>139.69999999999999</v>
      </c>
      <c r="I58" s="85">
        <v>126.1</v>
      </c>
      <c r="J58" s="85">
        <v>125.1</v>
      </c>
      <c r="K58" s="85">
        <v>123.7</v>
      </c>
      <c r="L58" s="85">
        <v>127.8</v>
      </c>
    </row>
    <row r="59" spans="1:19">
      <c r="A59" s="85" t="s">
        <v>20</v>
      </c>
      <c r="B59" s="85">
        <v>124.1</v>
      </c>
      <c r="C59" s="85">
        <v>103.3</v>
      </c>
      <c r="D59" s="85">
        <v>148.19999999999999</v>
      </c>
      <c r="E59" s="85">
        <v>166.4</v>
      </c>
      <c r="F59" s="85">
        <v>146.69999999999999</v>
      </c>
      <c r="G59" s="85">
        <v>170.1</v>
      </c>
      <c r="H59" s="85">
        <v>260.60000000000002</v>
      </c>
      <c r="I59" s="85">
        <v>162</v>
      </c>
      <c r="J59" s="85">
        <v>198.5</v>
      </c>
      <c r="K59" s="85">
        <v>205.1</v>
      </c>
      <c r="L59" s="85">
        <v>229.2</v>
      </c>
    </row>
    <row r="60" spans="1:19">
      <c r="A60" s="85" t="s">
        <v>104</v>
      </c>
      <c r="B60" s="85">
        <v>156.5</v>
      </c>
      <c r="C60" s="85">
        <v>125.2</v>
      </c>
      <c r="D60" s="85">
        <v>163.9</v>
      </c>
      <c r="E60" s="85">
        <v>183.8</v>
      </c>
      <c r="F60" s="85">
        <v>176.6</v>
      </c>
      <c r="G60" s="85">
        <v>188.5</v>
      </c>
      <c r="H60" s="85">
        <v>205.6</v>
      </c>
      <c r="I60" s="85">
        <v>230.5</v>
      </c>
      <c r="J60" s="85">
        <v>248</v>
      </c>
      <c r="K60" s="85">
        <v>234.9</v>
      </c>
      <c r="L60" s="85">
        <v>259.8</v>
      </c>
    </row>
    <row r="61" spans="1:19">
      <c r="A61" s="85" t="s">
        <v>23</v>
      </c>
      <c r="B61" s="85">
        <v>152.5</v>
      </c>
      <c r="C61" s="85">
        <v>136.19999999999999</v>
      </c>
      <c r="D61" s="85">
        <v>130.19999999999999</v>
      </c>
      <c r="E61" s="85">
        <v>174.3</v>
      </c>
      <c r="F61" s="85">
        <v>181.6</v>
      </c>
      <c r="G61" s="85">
        <v>223.7</v>
      </c>
      <c r="H61" s="85">
        <v>261.2</v>
      </c>
      <c r="I61" s="85">
        <v>243.7</v>
      </c>
      <c r="J61" s="85">
        <v>209.8</v>
      </c>
      <c r="K61" s="85">
        <v>234.3</v>
      </c>
      <c r="L61" s="85">
        <v>224.5</v>
      </c>
    </row>
    <row r="62" spans="1:19">
      <c r="A62" s="85" t="s">
        <v>26</v>
      </c>
      <c r="B62" s="85">
        <v>135.69999999999999</v>
      </c>
      <c r="C62" s="85">
        <v>119</v>
      </c>
      <c r="D62" s="85">
        <v>165.9</v>
      </c>
      <c r="E62" s="85">
        <v>219.9</v>
      </c>
      <c r="F62" s="85">
        <v>188.1</v>
      </c>
      <c r="G62" s="85">
        <v>167.5</v>
      </c>
      <c r="H62" s="85">
        <v>244.7</v>
      </c>
      <c r="I62" s="85">
        <v>235.7</v>
      </c>
      <c r="J62" s="85">
        <v>176.5</v>
      </c>
      <c r="K62" s="85">
        <v>221.5</v>
      </c>
      <c r="L62" s="85">
        <v>307.7</v>
      </c>
    </row>
    <row r="63" spans="1:19">
      <c r="A63" s="85" t="s">
        <v>24</v>
      </c>
      <c r="B63" s="85">
        <v>211.4</v>
      </c>
      <c r="C63" s="85">
        <v>111.9</v>
      </c>
      <c r="D63" s="85">
        <v>214.9</v>
      </c>
      <c r="E63" s="85">
        <v>239.7</v>
      </c>
      <c r="F63" s="85">
        <v>181.8</v>
      </c>
      <c r="G63" s="85">
        <v>205</v>
      </c>
      <c r="H63" s="85">
        <v>305</v>
      </c>
      <c r="I63" s="85">
        <v>284.3</v>
      </c>
      <c r="J63" s="85">
        <v>342.1</v>
      </c>
      <c r="K63" s="85">
        <v>276.89999999999998</v>
      </c>
      <c r="L63" s="85">
        <v>309.10000000000002</v>
      </c>
    </row>
    <row r="64" spans="1:19">
      <c r="A64" s="85" t="s">
        <v>105</v>
      </c>
      <c r="B64" s="85">
        <v>130.1</v>
      </c>
      <c r="C64" s="85">
        <v>162.6</v>
      </c>
      <c r="D64" s="85">
        <v>206.7</v>
      </c>
      <c r="E64" s="85">
        <v>160.19999999999999</v>
      </c>
      <c r="F64" s="85">
        <v>234.3</v>
      </c>
      <c r="G64" s="85">
        <v>240.7</v>
      </c>
      <c r="H64" s="85">
        <v>219.8</v>
      </c>
      <c r="I64" s="85">
        <v>370.2</v>
      </c>
      <c r="J64" s="85">
        <v>269</v>
      </c>
      <c r="K64" s="85">
        <v>263.2</v>
      </c>
      <c r="L64" s="85">
        <v>252.9</v>
      </c>
    </row>
    <row r="65" spans="1:12">
      <c r="A65" s="85" t="s">
        <v>33</v>
      </c>
      <c r="B65" s="85">
        <v>191</v>
      </c>
      <c r="C65" s="85">
        <v>247.8</v>
      </c>
      <c r="D65" s="85">
        <v>171.2</v>
      </c>
      <c r="E65" s="85">
        <v>210.3</v>
      </c>
      <c r="F65" s="85">
        <v>190.4</v>
      </c>
      <c r="G65" s="85">
        <v>201</v>
      </c>
      <c r="H65" s="85">
        <v>210.7</v>
      </c>
      <c r="I65" s="85">
        <v>183</v>
      </c>
      <c r="J65" s="85">
        <v>194</v>
      </c>
      <c r="K65" s="85">
        <v>214</v>
      </c>
      <c r="L65" s="85">
        <v>231.6</v>
      </c>
    </row>
    <row r="66" spans="1:12">
      <c r="A66" s="85" t="s">
        <v>39</v>
      </c>
      <c r="B66" s="85">
        <v>149.80000000000001</v>
      </c>
      <c r="C66" s="85">
        <v>129.19999999999999</v>
      </c>
      <c r="D66" s="85">
        <v>162.6</v>
      </c>
      <c r="E66" s="85">
        <v>156.80000000000001</v>
      </c>
      <c r="F66" s="85">
        <v>136.19999999999999</v>
      </c>
      <c r="G66" s="85">
        <v>176.7</v>
      </c>
      <c r="H66" s="85">
        <v>232.3</v>
      </c>
      <c r="I66" s="85">
        <v>200.4</v>
      </c>
      <c r="J66" s="85">
        <v>193.8</v>
      </c>
      <c r="K66" s="85">
        <v>219.5</v>
      </c>
      <c r="L66" s="85">
        <v>213.2</v>
      </c>
    </row>
    <row r="67" spans="1:12">
      <c r="A67" s="85" t="s">
        <v>106</v>
      </c>
      <c r="B67" s="85">
        <v>86.2</v>
      </c>
      <c r="C67" s="85">
        <v>137</v>
      </c>
      <c r="D67" s="85">
        <v>107.5</v>
      </c>
      <c r="E67" s="85">
        <v>173.6</v>
      </c>
      <c r="F67" s="85">
        <v>131.30000000000001</v>
      </c>
      <c r="G67" s="85">
        <v>102.9</v>
      </c>
      <c r="H67" s="85">
        <v>144.30000000000001</v>
      </c>
      <c r="I67" s="85">
        <v>137.4</v>
      </c>
      <c r="J67" s="85">
        <v>116.5</v>
      </c>
      <c r="K67" s="85">
        <v>127.4</v>
      </c>
      <c r="L67" s="85">
        <v>146.6</v>
      </c>
    </row>
    <row r="68" spans="1:12">
      <c r="A68" s="85" t="s">
        <v>107</v>
      </c>
      <c r="B68" s="85">
        <v>107.7</v>
      </c>
      <c r="C68" s="85">
        <v>141.9</v>
      </c>
      <c r="D68" s="85">
        <v>175.7</v>
      </c>
      <c r="E68" s="85">
        <v>251.7</v>
      </c>
      <c r="F68" s="85">
        <v>292.60000000000002</v>
      </c>
      <c r="G68" s="85">
        <v>201.2</v>
      </c>
      <c r="H68" s="85">
        <v>225.5</v>
      </c>
      <c r="I68" s="85">
        <v>288.60000000000002</v>
      </c>
      <c r="J68" s="85">
        <v>204</v>
      </c>
      <c r="K68" s="85">
        <v>205.5</v>
      </c>
      <c r="L68" s="85">
        <v>221.8</v>
      </c>
    </row>
    <row r="69" spans="1:12">
      <c r="A69" s="85" t="s">
        <v>108</v>
      </c>
      <c r="B69" s="85">
        <v>105.8</v>
      </c>
      <c r="C69" s="85">
        <v>138.1</v>
      </c>
      <c r="D69" s="85">
        <v>168.4</v>
      </c>
      <c r="E69" s="85">
        <v>214.1</v>
      </c>
      <c r="F69" s="85">
        <v>235.1</v>
      </c>
      <c r="G69" s="85">
        <v>203.8</v>
      </c>
      <c r="H69" s="85">
        <v>215.8</v>
      </c>
      <c r="I69" s="85">
        <v>291.39999999999998</v>
      </c>
      <c r="J69" s="85">
        <v>189.3</v>
      </c>
      <c r="K69" s="85">
        <v>215.5</v>
      </c>
      <c r="L69" s="85">
        <v>202.7</v>
      </c>
    </row>
    <row r="70" spans="1:12">
      <c r="A70" s="85" t="s">
        <v>110</v>
      </c>
      <c r="B70" s="85">
        <v>150</v>
      </c>
      <c r="C70" s="85">
        <v>136.69999999999999</v>
      </c>
      <c r="D70" s="85">
        <v>137.5</v>
      </c>
      <c r="E70" s="85">
        <v>150</v>
      </c>
      <c r="F70" s="85">
        <v>166.4</v>
      </c>
      <c r="G70" s="85">
        <v>120.3</v>
      </c>
      <c r="H70" s="85">
        <v>215.8</v>
      </c>
      <c r="I70" s="85">
        <v>238.3</v>
      </c>
      <c r="J70" s="85">
        <v>251.6</v>
      </c>
      <c r="K70" s="85">
        <v>167.2</v>
      </c>
      <c r="L70" s="85">
        <v>200</v>
      </c>
    </row>
    <row r="71" spans="1:12">
      <c r="A71" s="85" t="s">
        <v>111</v>
      </c>
      <c r="B71" s="85">
        <v>158</v>
      </c>
      <c r="C71" s="85">
        <v>133</v>
      </c>
      <c r="D71" s="85">
        <v>138.6</v>
      </c>
      <c r="E71" s="85">
        <v>145.5</v>
      </c>
      <c r="F71" s="85">
        <v>167</v>
      </c>
      <c r="G71" s="85">
        <v>119.3</v>
      </c>
      <c r="H71" s="85">
        <v>190.9</v>
      </c>
      <c r="I71" s="85">
        <v>235.2</v>
      </c>
      <c r="J71" s="85">
        <v>292</v>
      </c>
      <c r="K71" s="85">
        <v>146.6</v>
      </c>
      <c r="L71" s="85">
        <v>184.1</v>
      </c>
    </row>
    <row r="72" spans="1:12">
      <c r="A72" s="85" t="s">
        <v>112</v>
      </c>
      <c r="B72" s="85">
        <v>131.4</v>
      </c>
      <c r="C72" s="85">
        <v>145</v>
      </c>
      <c r="D72" s="85">
        <v>149.1</v>
      </c>
      <c r="E72" s="85">
        <v>137.6</v>
      </c>
      <c r="F72" s="85">
        <v>158.69999999999999</v>
      </c>
      <c r="G72" s="85">
        <v>160.19999999999999</v>
      </c>
      <c r="H72" s="85">
        <v>165</v>
      </c>
      <c r="I72" s="85">
        <v>186.7</v>
      </c>
      <c r="J72" s="85">
        <v>193.9</v>
      </c>
      <c r="K72" s="85">
        <v>191.4</v>
      </c>
      <c r="L72" s="85">
        <v>192.6</v>
      </c>
    </row>
    <row r="73" spans="1:12">
      <c r="A73" s="85" t="s">
        <v>113</v>
      </c>
      <c r="B73" s="85">
        <v>107.6</v>
      </c>
      <c r="C73" s="85">
        <v>102.7</v>
      </c>
      <c r="D73" s="85">
        <v>103</v>
      </c>
      <c r="E73" s="85">
        <v>103.5</v>
      </c>
      <c r="F73" s="85">
        <v>109</v>
      </c>
      <c r="G73" s="85">
        <v>105.5</v>
      </c>
      <c r="H73" s="85">
        <v>161.30000000000001</v>
      </c>
      <c r="I73" s="85">
        <v>172.5</v>
      </c>
      <c r="J73" s="85">
        <v>178.1</v>
      </c>
      <c r="K73" s="85">
        <v>172.2</v>
      </c>
      <c r="L73" s="85">
        <v>179.1</v>
      </c>
    </row>
    <row r="74" spans="1:12">
      <c r="A74" s="85" t="s">
        <v>114</v>
      </c>
      <c r="B74" s="85">
        <v>116.7</v>
      </c>
      <c r="C74" s="85">
        <v>136.69999999999999</v>
      </c>
      <c r="D74" s="85">
        <v>128.30000000000001</v>
      </c>
      <c r="E74" s="85">
        <v>125</v>
      </c>
      <c r="F74" s="85">
        <v>143.30000000000001</v>
      </c>
      <c r="G74" s="85">
        <v>173.3</v>
      </c>
      <c r="H74" s="85">
        <v>168.3</v>
      </c>
      <c r="I74" s="85">
        <v>178.3</v>
      </c>
      <c r="J74" s="85">
        <v>181.7</v>
      </c>
      <c r="K74" s="85">
        <v>171.7</v>
      </c>
      <c r="L74" s="85">
        <v>165</v>
      </c>
    </row>
    <row r="75" spans="1:12">
      <c r="A75" s="87" t="s">
        <v>115</v>
      </c>
    </row>
    <row r="78" spans="1:12">
      <c r="A78" s="85" t="s">
        <v>486</v>
      </c>
    </row>
    <row r="79" spans="1:12">
      <c r="A79" s="88" t="s">
        <v>72</v>
      </c>
    </row>
  </sheetData>
  <conditionalFormatting sqref="A78">
    <cfRule type="dataBar" priority="1">
      <dataBar>
        <cfvo type="min" val="0"/>
        <cfvo type="max" val="0"/>
        <color rgb="FF638EC6"/>
      </dataBar>
    </cfRule>
  </conditionalFormatting>
  <hyperlinks>
    <hyperlink ref="A79" r:id="rId1"/>
  </hyperlinks>
  <pageMargins left="0.7" right="0.7" top="0.75" bottom="0.75" header="0.3" footer="0.3"/>
  <pageSetup orientation="portrait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8"/>
  <sheetViews>
    <sheetView topLeftCell="A51" zoomScale="89" zoomScaleNormal="89" workbookViewId="0">
      <selection activeCell="A77" sqref="A77:A78"/>
    </sheetView>
  </sheetViews>
  <sheetFormatPr baseColWidth="10" defaultRowHeight="15"/>
  <cols>
    <col min="1" max="1" width="25.140625" style="85" customWidth="1"/>
    <col min="2" max="16384" width="11.42578125" style="85"/>
  </cols>
  <sheetData>
    <row r="1" spans="1:19">
      <c r="A1" s="84" t="s">
        <v>122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>
      <c r="A2" s="84" t="s">
        <v>118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>
      <c r="A3" s="86" t="s">
        <v>98</v>
      </c>
      <c r="B3" s="86">
        <v>1991</v>
      </c>
      <c r="C3" s="86">
        <v>1992</v>
      </c>
      <c r="D3" s="86">
        <v>1993</v>
      </c>
      <c r="E3" s="86">
        <v>1994</v>
      </c>
      <c r="F3" s="86">
        <v>1995</v>
      </c>
      <c r="G3" s="86">
        <v>1996</v>
      </c>
      <c r="H3" s="86">
        <v>1997</v>
      </c>
      <c r="I3" s="86">
        <v>1998</v>
      </c>
      <c r="J3" s="86">
        <v>1999</v>
      </c>
      <c r="K3" s="86">
        <v>2000</v>
      </c>
      <c r="L3" s="86">
        <v>2001</v>
      </c>
      <c r="M3" s="86">
        <v>2002</v>
      </c>
      <c r="N3" s="86">
        <v>2003</v>
      </c>
      <c r="O3" s="86">
        <v>2004</v>
      </c>
      <c r="P3" s="86">
        <v>2005</v>
      </c>
      <c r="Q3" s="86">
        <v>2006</v>
      </c>
      <c r="R3" s="86">
        <v>2007</v>
      </c>
      <c r="S3" s="86">
        <v>2008</v>
      </c>
    </row>
    <row r="4" spans="1:19">
      <c r="A4" s="85" t="s">
        <v>99</v>
      </c>
      <c r="B4" s="85">
        <v>120.9</v>
      </c>
      <c r="C4" s="85">
        <v>149.19999999999999</v>
      </c>
      <c r="D4" s="85">
        <v>121.1</v>
      </c>
      <c r="E4" s="85">
        <v>122.5</v>
      </c>
      <c r="F4" s="85">
        <v>133.5</v>
      </c>
      <c r="G4" s="85">
        <v>111.7</v>
      </c>
      <c r="H4" s="85">
        <v>112.1</v>
      </c>
      <c r="I4" s="85">
        <v>101.6</v>
      </c>
      <c r="J4" s="85">
        <v>99.6</v>
      </c>
      <c r="K4" s="85">
        <v>97.7</v>
      </c>
      <c r="L4" s="85">
        <v>86.9</v>
      </c>
    </row>
    <row r="5" spans="1:19">
      <c r="A5" s="85" t="s">
        <v>100</v>
      </c>
      <c r="B5" s="85">
        <v>116.7</v>
      </c>
      <c r="C5" s="85">
        <v>112.7</v>
      </c>
      <c r="D5" s="85">
        <v>117.4</v>
      </c>
      <c r="E5" s="85">
        <v>138.80000000000001</v>
      </c>
      <c r="F5" s="85">
        <v>97.1</v>
      </c>
      <c r="G5" s="85">
        <v>104.7</v>
      </c>
      <c r="H5" s="85">
        <v>117.9</v>
      </c>
      <c r="I5" s="85">
        <v>89.9</v>
      </c>
      <c r="J5" s="85">
        <v>80.5</v>
      </c>
      <c r="K5" s="85">
        <v>86.4</v>
      </c>
      <c r="L5" s="85">
        <v>78.7</v>
      </c>
    </row>
    <row r="6" spans="1:19">
      <c r="A6" s="85" t="s">
        <v>101</v>
      </c>
      <c r="B6" s="85">
        <v>116.2</v>
      </c>
      <c r="C6" s="85">
        <v>132.4</v>
      </c>
      <c r="D6" s="85">
        <v>146.69999999999999</v>
      </c>
      <c r="E6" s="85">
        <v>153.4</v>
      </c>
      <c r="F6" s="85">
        <v>117.9</v>
      </c>
      <c r="G6" s="85">
        <v>121.4</v>
      </c>
      <c r="H6" s="85">
        <v>126.1</v>
      </c>
      <c r="I6" s="85">
        <v>113.3</v>
      </c>
      <c r="J6" s="85">
        <v>115.6</v>
      </c>
      <c r="K6" s="85">
        <v>86.6</v>
      </c>
      <c r="L6" s="85">
        <v>102.1</v>
      </c>
    </row>
    <row r="7" spans="1:19">
      <c r="A7" s="85" t="s">
        <v>102</v>
      </c>
      <c r="B7" s="85">
        <v>88.8</v>
      </c>
      <c r="C7" s="85">
        <v>71.599999999999994</v>
      </c>
      <c r="D7" s="85">
        <v>71.599999999999994</v>
      </c>
      <c r="E7" s="85">
        <v>92.9</v>
      </c>
      <c r="F7" s="85">
        <v>78.2</v>
      </c>
      <c r="G7" s="85">
        <v>73</v>
      </c>
      <c r="H7" s="85">
        <v>93.8</v>
      </c>
      <c r="I7" s="85">
        <v>80.5</v>
      </c>
      <c r="J7" s="85">
        <v>73.099999999999994</v>
      </c>
      <c r="K7" s="85">
        <v>64.5</v>
      </c>
      <c r="L7" s="85">
        <v>65.599999999999994</v>
      </c>
    </row>
    <row r="8" spans="1:19">
      <c r="A8" s="85" t="s">
        <v>103</v>
      </c>
      <c r="B8" s="85">
        <v>107.1</v>
      </c>
      <c r="C8" s="85">
        <v>108.8</v>
      </c>
      <c r="D8" s="85">
        <v>124.7</v>
      </c>
      <c r="E8" s="85">
        <v>106.8</v>
      </c>
      <c r="F8" s="85">
        <v>91.7</v>
      </c>
      <c r="G8" s="85">
        <v>68.099999999999994</v>
      </c>
      <c r="H8" s="85">
        <v>78</v>
      </c>
      <c r="I8" s="85">
        <v>64.2</v>
      </c>
      <c r="J8" s="85">
        <v>61.6</v>
      </c>
      <c r="K8" s="85">
        <v>54.6</v>
      </c>
      <c r="L8" s="85">
        <v>58</v>
      </c>
    </row>
    <row r="9" spans="1:19">
      <c r="A9" s="85" t="s">
        <v>20</v>
      </c>
      <c r="B9" s="85">
        <v>150.1</v>
      </c>
      <c r="C9" s="85">
        <v>104.6</v>
      </c>
      <c r="D9" s="85">
        <v>154.30000000000001</v>
      </c>
      <c r="E9" s="85">
        <v>180.1</v>
      </c>
      <c r="F9" s="85">
        <v>118.6</v>
      </c>
      <c r="G9" s="85">
        <v>118</v>
      </c>
      <c r="H9" s="85">
        <v>179.1</v>
      </c>
      <c r="I9" s="85">
        <v>108</v>
      </c>
      <c r="J9" s="85">
        <v>141.30000000000001</v>
      </c>
      <c r="K9" s="85">
        <v>109.5</v>
      </c>
      <c r="L9" s="85">
        <v>116.5</v>
      </c>
    </row>
    <row r="10" spans="1:19">
      <c r="A10" s="85" t="s">
        <v>104</v>
      </c>
      <c r="B10" s="85">
        <v>133.6</v>
      </c>
      <c r="C10" s="85">
        <v>117.9</v>
      </c>
      <c r="D10" s="85">
        <v>121.2</v>
      </c>
      <c r="E10" s="85">
        <v>139</v>
      </c>
      <c r="F10" s="85">
        <v>132.1</v>
      </c>
      <c r="G10" s="85">
        <v>110.4</v>
      </c>
      <c r="H10" s="85">
        <v>125.4</v>
      </c>
      <c r="I10" s="85">
        <v>121</v>
      </c>
      <c r="J10" s="85">
        <v>123</v>
      </c>
      <c r="K10" s="85">
        <v>109.2</v>
      </c>
      <c r="L10" s="85">
        <v>120.5</v>
      </c>
    </row>
    <row r="11" spans="1:19">
      <c r="A11" s="85" t="s">
        <v>23</v>
      </c>
      <c r="B11" s="85">
        <v>151.69999999999999</v>
      </c>
      <c r="C11" s="85">
        <v>113.1</v>
      </c>
      <c r="D11" s="85">
        <v>123.1</v>
      </c>
      <c r="E11" s="85">
        <v>134</v>
      </c>
      <c r="F11" s="85">
        <v>136.80000000000001</v>
      </c>
      <c r="G11" s="85">
        <v>143.5</v>
      </c>
      <c r="H11" s="85">
        <v>128</v>
      </c>
      <c r="I11" s="85">
        <v>126.3</v>
      </c>
      <c r="J11" s="85">
        <v>103</v>
      </c>
      <c r="K11" s="85">
        <v>107.1</v>
      </c>
      <c r="L11" s="85">
        <v>91.5</v>
      </c>
    </row>
    <row r="12" spans="1:19">
      <c r="A12" s="85" t="s">
        <v>26</v>
      </c>
      <c r="B12" s="85">
        <v>131.19999999999999</v>
      </c>
      <c r="C12" s="85">
        <v>106.2</v>
      </c>
      <c r="D12" s="85">
        <v>145</v>
      </c>
      <c r="E12" s="85">
        <v>141.5</v>
      </c>
      <c r="F12" s="85">
        <v>117.4</v>
      </c>
      <c r="G12" s="85">
        <v>99.1</v>
      </c>
      <c r="H12" s="85">
        <v>113.2</v>
      </c>
      <c r="I12" s="85">
        <v>120.8</v>
      </c>
      <c r="J12" s="85">
        <v>94.6</v>
      </c>
      <c r="K12" s="85">
        <v>107.4</v>
      </c>
      <c r="L12" s="85">
        <v>121.8</v>
      </c>
    </row>
    <row r="13" spans="1:19">
      <c r="A13" s="85" t="s">
        <v>24</v>
      </c>
      <c r="B13" s="85">
        <v>191.5</v>
      </c>
      <c r="C13" s="85">
        <v>98.3</v>
      </c>
      <c r="D13" s="85">
        <v>191</v>
      </c>
      <c r="E13" s="85">
        <v>202.8</v>
      </c>
      <c r="F13" s="85">
        <v>135.80000000000001</v>
      </c>
      <c r="G13" s="85">
        <v>134</v>
      </c>
      <c r="H13" s="85">
        <v>223.2</v>
      </c>
      <c r="I13" s="85">
        <v>162.69999999999999</v>
      </c>
      <c r="J13" s="85">
        <v>182.2</v>
      </c>
      <c r="K13" s="85">
        <v>130</v>
      </c>
      <c r="L13" s="85">
        <v>149.1</v>
      </c>
    </row>
    <row r="14" spans="1:19">
      <c r="A14" s="85" t="s">
        <v>105</v>
      </c>
      <c r="B14" s="85">
        <v>143.69999999999999</v>
      </c>
      <c r="C14" s="85">
        <v>159.5</v>
      </c>
      <c r="D14" s="85">
        <v>205.1</v>
      </c>
      <c r="E14" s="85">
        <v>138.30000000000001</v>
      </c>
      <c r="F14" s="85">
        <v>199</v>
      </c>
      <c r="G14" s="85">
        <v>149.19999999999999</v>
      </c>
      <c r="H14" s="85">
        <v>146.9</v>
      </c>
      <c r="I14" s="85">
        <v>231.1</v>
      </c>
      <c r="J14" s="85">
        <v>142.6</v>
      </c>
      <c r="K14" s="85">
        <v>143.9</v>
      </c>
      <c r="L14" s="85">
        <v>137.6</v>
      </c>
    </row>
    <row r="15" spans="1:19">
      <c r="A15" s="85" t="s">
        <v>33</v>
      </c>
      <c r="B15" s="85">
        <v>129.9</v>
      </c>
      <c r="C15" s="85">
        <v>212.2</v>
      </c>
      <c r="D15" s="85">
        <v>132.9</v>
      </c>
      <c r="E15" s="85">
        <v>186.3</v>
      </c>
      <c r="F15" s="85">
        <v>143.6</v>
      </c>
      <c r="G15" s="85">
        <v>129.1</v>
      </c>
      <c r="H15" s="85">
        <v>99.7</v>
      </c>
      <c r="I15" s="85">
        <v>90.2</v>
      </c>
      <c r="J15" s="85">
        <v>99.9</v>
      </c>
      <c r="K15" s="85">
        <v>108.8</v>
      </c>
      <c r="L15" s="85">
        <v>93.5</v>
      </c>
    </row>
    <row r="16" spans="1:19">
      <c r="A16" s="85" t="s">
        <v>39</v>
      </c>
      <c r="B16" s="85">
        <v>171</v>
      </c>
      <c r="C16" s="85">
        <v>170.8</v>
      </c>
      <c r="D16" s="85">
        <v>176.92</v>
      </c>
      <c r="E16" s="85">
        <v>172.2</v>
      </c>
      <c r="F16" s="85">
        <v>161.1</v>
      </c>
      <c r="G16" s="85">
        <v>168.9</v>
      </c>
      <c r="H16" s="85">
        <v>179</v>
      </c>
      <c r="I16" s="85">
        <v>155.1</v>
      </c>
      <c r="J16" s="85">
        <v>148.19999999999999</v>
      </c>
      <c r="K16" s="85">
        <v>142.80000000000001</v>
      </c>
      <c r="L16" s="85">
        <v>112.8</v>
      </c>
    </row>
    <row r="17" spans="1:19">
      <c r="A17" s="85" t="s">
        <v>106</v>
      </c>
      <c r="B17" s="85">
        <v>61.7</v>
      </c>
      <c r="C17" s="85">
        <v>101.9</v>
      </c>
      <c r="D17" s="85">
        <v>92.4</v>
      </c>
      <c r="E17" s="85">
        <v>112.5</v>
      </c>
      <c r="F17" s="85">
        <v>79.7</v>
      </c>
      <c r="G17" s="85">
        <v>53.8</v>
      </c>
      <c r="H17" s="85">
        <v>76.900000000000006</v>
      </c>
      <c r="I17" s="85">
        <v>72</v>
      </c>
      <c r="J17" s="85">
        <v>54.6</v>
      </c>
      <c r="K17" s="85">
        <v>48.8</v>
      </c>
      <c r="L17" s="85">
        <v>61.6</v>
      </c>
    </row>
    <row r="18" spans="1:19">
      <c r="A18" s="85" t="s">
        <v>107</v>
      </c>
      <c r="B18" s="85">
        <v>115.7</v>
      </c>
      <c r="C18" s="85">
        <v>149.5</v>
      </c>
      <c r="D18" s="85">
        <v>164.8</v>
      </c>
      <c r="E18" s="85">
        <v>197.5</v>
      </c>
      <c r="F18" s="85">
        <v>228.2</v>
      </c>
      <c r="G18" s="85">
        <v>139.80000000000001</v>
      </c>
      <c r="H18" s="85">
        <v>134.69999999999999</v>
      </c>
      <c r="I18" s="85">
        <v>152.1</v>
      </c>
      <c r="J18" s="85">
        <v>127.2</v>
      </c>
      <c r="K18" s="85">
        <v>132.19999999999999</v>
      </c>
      <c r="L18" s="85">
        <v>115</v>
      </c>
    </row>
    <row r="19" spans="1:19">
      <c r="A19" s="85" t="s">
        <v>108</v>
      </c>
      <c r="B19" s="85">
        <v>110.4</v>
      </c>
      <c r="C19" s="85">
        <v>133.4</v>
      </c>
      <c r="D19" s="85">
        <v>226.9</v>
      </c>
      <c r="E19" s="85">
        <v>264.39999999999998</v>
      </c>
      <c r="F19" s="85">
        <v>275.2</v>
      </c>
      <c r="G19" s="85">
        <v>166.1</v>
      </c>
      <c r="H19" s="85">
        <v>172.7</v>
      </c>
      <c r="I19" s="85">
        <v>223</v>
      </c>
      <c r="J19" s="85">
        <v>167.1</v>
      </c>
      <c r="K19" s="85">
        <v>183.4</v>
      </c>
      <c r="L19" s="85">
        <v>185.2</v>
      </c>
    </row>
    <row r="20" spans="1:19">
      <c r="A20" s="85" t="s">
        <v>109</v>
      </c>
      <c r="B20" s="85">
        <v>152.19999999999999</v>
      </c>
      <c r="C20" s="85">
        <v>120.4</v>
      </c>
      <c r="D20" s="85">
        <v>122.2</v>
      </c>
      <c r="E20" s="85">
        <v>126.2</v>
      </c>
      <c r="F20" s="85">
        <v>131.4</v>
      </c>
      <c r="G20" s="85">
        <v>81.2</v>
      </c>
      <c r="H20" s="85">
        <v>147.30000000000001</v>
      </c>
      <c r="I20" s="85">
        <v>142.1</v>
      </c>
      <c r="J20" s="85">
        <v>157</v>
      </c>
      <c r="K20" s="85">
        <v>86</v>
      </c>
      <c r="L20" s="85">
        <v>84.7</v>
      </c>
    </row>
    <row r="23" spans="1:19">
      <c r="A23" s="84" t="s">
        <v>123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>
      <c r="A24" s="84" t="s">
        <v>118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>
      <c r="A25" s="86" t="s">
        <v>98</v>
      </c>
      <c r="B25" s="86">
        <v>1991</v>
      </c>
      <c r="C25" s="86">
        <v>1992</v>
      </c>
      <c r="D25" s="86">
        <v>1993</v>
      </c>
      <c r="E25" s="86">
        <v>1994</v>
      </c>
      <c r="F25" s="86">
        <v>1995</v>
      </c>
      <c r="G25" s="86">
        <v>1996</v>
      </c>
      <c r="H25" s="86">
        <v>1997</v>
      </c>
      <c r="I25" s="86">
        <v>1998</v>
      </c>
      <c r="J25" s="86">
        <v>1999</v>
      </c>
      <c r="K25" s="86">
        <v>2000</v>
      </c>
      <c r="L25" s="86">
        <v>2001</v>
      </c>
      <c r="M25" s="86">
        <v>2002</v>
      </c>
      <c r="N25" s="86">
        <v>2003</v>
      </c>
      <c r="O25" s="86">
        <v>2004</v>
      </c>
      <c r="P25" s="86">
        <v>2005</v>
      </c>
      <c r="Q25" s="86">
        <v>2006</v>
      </c>
      <c r="R25" s="86">
        <v>2007</v>
      </c>
      <c r="S25" s="86">
        <v>2008</v>
      </c>
    </row>
    <row r="26" spans="1:19">
      <c r="A26" s="85" t="s">
        <v>488</v>
      </c>
      <c r="B26" s="85">
        <v>147.69999999999999</v>
      </c>
      <c r="C26" s="85">
        <v>140.69999999999999</v>
      </c>
      <c r="D26" s="85">
        <v>122.8</v>
      </c>
      <c r="E26" s="85">
        <v>135.4</v>
      </c>
      <c r="F26" s="85">
        <v>124.4</v>
      </c>
      <c r="G26" s="85">
        <v>119</v>
      </c>
      <c r="H26" s="85">
        <v>123.5</v>
      </c>
      <c r="I26" s="85">
        <v>117</v>
      </c>
      <c r="J26" s="85">
        <v>108</v>
      </c>
      <c r="K26" s="85">
        <v>100</v>
      </c>
      <c r="L26" s="85">
        <v>90.1</v>
      </c>
    </row>
    <row r="27" spans="1:19">
      <c r="A27" s="85" t="s">
        <v>100</v>
      </c>
      <c r="B27" s="85">
        <v>126</v>
      </c>
      <c r="C27" s="85">
        <v>126.6</v>
      </c>
      <c r="D27" s="85">
        <v>118.4</v>
      </c>
      <c r="E27" s="85">
        <v>163.9</v>
      </c>
      <c r="F27" s="85">
        <v>111.8</v>
      </c>
      <c r="G27" s="85">
        <v>113.2</v>
      </c>
      <c r="H27" s="85">
        <v>130.80000000000001</v>
      </c>
      <c r="I27" s="85">
        <v>95.8</v>
      </c>
      <c r="J27" s="85">
        <v>86.7</v>
      </c>
      <c r="K27" s="85">
        <v>93.1</v>
      </c>
      <c r="L27" s="85">
        <v>82</v>
      </c>
    </row>
    <row r="28" spans="1:19">
      <c r="A28" s="85" t="s">
        <v>101</v>
      </c>
      <c r="B28" s="85">
        <v>119.3</v>
      </c>
      <c r="C28" s="85">
        <v>108.3</v>
      </c>
      <c r="D28" s="85">
        <v>134</v>
      </c>
      <c r="E28" s="85">
        <v>133.19999999999999</v>
      </c>
      <c r="F28" s="85">
        <v>127.6</v>
      </c>
      <c r="G28" s="85">
        <v>149</v>
      </c>
      <c r="H28" s="85">
        <v>144.9</v>
      </c>
      <c r="I28" s="85" t="s">
        <v>79</v>
      </c>
      <c r="J28" s="85" t="s">
        <v>124</v>
      </c>
      <c r="K28" s="85" t="s">
        <v>124</v>
      </c>
      <c r="L28" s="85" t="s">
        <v>79</v>
      </c>
    </row>
    <row r="29" spans="1:19">
      <c r="A29" s="85" t="s">
        <v>102</v>
      </c>
      <c r="B29" s="85">
        <v>90.9</v>
      </c>
      <c r="C29" s="85">
        <v>71.099999999999994</v>
      </c>
      <c r="D29" s="85">
        <v>72</v>
      </c>
      <c r="E29" s="85">
        <v>88.4</v>
      </c>
      <c r="F29" s="85">
        <v>75.400000000000006</v>
      </c>
      <c r="G29" s="85">
        <v>69.7</v>
      </c>
      <c r="H29" s="85">
        <v>83.7</v>
      </c>
      <c r="I29" s="85">
        <v>77.8</v>
      </c>
      <c r="J29" s="85">
        <v>71.3</v>
      </c>
      <c r="K29" s="85">
        <v>60.8</v>
      </c>
      <c r="L29" s="85">
        <v>57.5</v>
      </c>
    </row>
    <row r="30" spans="1:19">
      <c r="A30" s="85" t="s">
        <v>103</v>
      </c>
      <c r="B30" s="85">
        <v>93.7</v>
      </c>
      <c r="C30" s="85">
        <v>112.9</v>
      </c>
      <c r="D30" s="85">
        <v>122.6</v>
      </c>
      <c r="E30" s="85">
        <v>108</v>
      </c>
      <c r="F30" s="85">
        <v>91.8</v>
      </c>
      <c r="G30" s="85">
        <v>74.400000000000006</v>
      </c>
      <c r="H30" s="85">
        <v>79.8</v>
      </c>
      <c r="I30" s="85">
        <v>67</v>
      </c>
      <c r="J30" s="85">
        <v>63</v>
      </c>
      <c r="K30" s="85">
        <v>58.7</v>
      </c>
      <c r="L30" s="85">
        <v>59.7</v>
      </c>
    </row>
    <row r="31" spans="1:19">
      <c r="A31" s="85" t="s">
        <v>20</v>
      </c>
      <c r="B31" s="85">
        <v>106.2</v>
      </c>
      <c r="C31" s="85">
        <v>86.8</v>
      </c>
      <c r="D31" s="85">
        <v>132.6</v>
      </c>
      <c r="E31" s="85">
        <v>148</v>
      </c>
      <c r="F31" s="85">
        <v>101.8</v>
      </c>
      <c r="G31" s="85">
        <v>117.2</v>
      </c>
      <c r="H31" s="85">
        <v>174.6</v>
      </c>
      <c r="I31" s="85">
        <v>83.9</v>
      </c>
      <c r="J31" s="85">
        <v>93.7</v>
      </c>
      <c r="K31" s="85">
        <v>88.2</v>
      </c>
      <c r="L31" s="85">
        <v>99.3</v>
      </c>
    </row>
    <row r="32" spans="1:19">
      <c r="A32" s="85" t="s">
        <v>104</v>
      </c>
      <c r="B32" s="85">
        <v>140.30000000000001</v>
      </c>
      <c r="C32" s="85">
        <v>104.1</v>
      </c>
      <c r="D32" s="85">
        <v>133.9</v>
      </c>
      <c r="E32" s="85">
        <v>158.69999999999999</v>
      </c>
      <c r="F32" s="85">
        <v>142.4</v>
      </c>
      <c r="G32" s="85">
        <v>133.1</v>
      </c>
      <c r="H32" s="85">
        <v>132.4</v>
      </c>
      <c r="I32" s="85">
        <v>127.5</v>
      </c>
      <c r="J32" s="85">
        <v>133.4</v>
      </c>
      <c r="K32" s="85">
        <v>103.3</v>
      </c>
      <c r="L32" s="85">
        <v>102.3</v>
      </c>
    </row>
    <row r="33" spans="1:12">
      <c r="A33" s="85" t="s">
        <v>23</v>
      </c>
      <c r="B33" s="85">
        <v>134.9</v>
      </c>
      <c r="C33" s="85">
        <v>102.7</v>
      </c>
      <c r="D33" s="85">
        <v>111.9</v>
      </c>
      <c r="E33" s="85">
        <v>138.4</v>
      </c>
      <c r="F33" s="85">
        <v>122.2</v>
      </c>
      <c r="G33" s="85">
        <v>144.30000000000001</v>
      </c>
      <c r="H33" s="85">
        <v>139.1</v>
      </c>
      <c r="I33" s="85">
        <v>125.4</v>
      </c>
      <c r="J33" s="85">
        <v>106.7</v>
      </c>
      <c r="K33" s="85">
        <v>107.6</v>
      </c>
      <c r="L33" s="85">
        <v>86.7</v>
      </c>
    </row>
    <row r="34" spans="1:12">
      <c r="A34" s="85" t="s">
        <v>26</v>
      </c>
      <c r="B34" s="85">
        <v>110.9</v>
      </c>
      <c r="C34" s="85">
        <v>96.1</v>
      </c>
      <c r="D34" s="85">
        <v>116.5</v>
      </c>
      <c r="E34" s="85">
        <v>143.6</v>
      </c>
      <c r="F34" s="85">
        <v>116.4</v>
      </c>
      <c r="G34" s="85">
        <v>95.8</v>
      </c>
      <c r="H34" s="85">
        <v>147.5</v>
      </c>
      <c r="I34" s="85">
        <v>108.9</v>
      </c>
      <c r="J34" s="85">
        <v>74.400000000000006</v>
      </c>
      <c r="K34" s="85">
        <v>93.8</v>
      </c>
      <c r="L34" s="85">
        <v>128.1</v>
      </c>
    </row>
    <row r="35" spans="1:12">
      <c r="A35" s="85" t="s">
        <v>24</v>
      </c>
      <c r="B35" s="85">
        <v>196.4</v>
      </c>
      <c r="C35" s="85">
        <v>91.5</v>
      </c>
      <c r="D35" s="85">
        <v>190.5</v>
      </c>
      <c r="E35" s="85">
        <v>178.2</v>
      </c>
      <c r="F35" s="85">
        <v>124.8</v>
      </c>
      <c r="G35" s="85">
        <v>133</v>
      </c>
      <c r="H35" s="85">
        <v>206.5</v>
      </c>
      <c r="I35" s="85">
        <v>155.69999999999999</v>
      </c>
      <c r="J35" s="85">
        <v>189.7</v>
      </c>
      <c r="K35" s="85">
        <v>119.9</v>
      </c>
      <c r="L35" s="85">
        <v>137.30000000000001</v>
      </c>
    </row>
    <row r="36" spans="1:12">
      <c r="A36" s="85" t="s">
        <v>105</v>
      </c>
      <c r="B36" s="85">
        <v>112.5</v>
      </c>
      <c r="C36" s="85">
        <v>154.19999999999999</v>
      </c>
      <c r="D36" s="85">
        <v>193.5</v>
      </c>
      <c r="E36" s="85">
        <v>130.30000000000001</v>
      </c>
      <c r="F36" s="85">
        <v>173.5</v>
      </c>
      <c r="G36" s="85">
        <v>149.4</v>
      </c>
      <c r="H36" s="85">
        <v>147</v>
      </c>
      <c r="I36" s="85">
        <v>205</v>
      </c>
      <c r="J36" s="85">
        <v>111.9</v>
      </c>
      <c r="K36" s="85">
        <v>91.3</v>
      </c>
      <c r="L36" s="85">
        <v>94.5</v>
      </c>
    </row>
    <row r="37" spans="1:12">
      <c r="A37" s="85" t="s">
        <v>33</v>
      </c>
      <c r="B37" s="85">
        <v>183.3</v>
      </c>
      <c r="C37" s="85">
        <v>188.2</v>
      </c>
      <c r="D37" s="85">
        <v>141.19999999999999</v>
      </c>
      <c r="E37" s="85">
        <v>150.30000000000001</v>
      </c>
      <c r="F37" s="85">
        <v>131.5</v>
      </c>
      <c r="G37" s="85">
        <v>130.19999999999999</v>
      </c>
      <c r="H37" s="85">
        <v>125.2</v>
      </c>
      <c r="I37" s="85">
        <v>94.4</v>
      </c>
      <c r="J37" s="85">
        <v>101.7</v>
      </c>
      <c r="K37" s="85">
        <v>100.3</v>
      </c>
      <c r="L37" s="85">
        <v>106.2</v>
      </c>
    </row>
    <row r="38" spans="1:12">
      <c r="A38" s="85" t="s">
        <v>39</v>
      </c>
      <c r="B38" s="85">
        <v>125.6</v>
      </c>
      <c r="C38" s="85">
        <v>110.6</v>
      </c>
      <c r="D38" s="85">
        <v>137.5</v>
      </c>
      <c r="E38" s="85">
        <v>119.1</v>
      </c>
      <c r="F38" s="85">
        <v>104.5</v>
      </c>
      <c r="G38" s="85">
        <v>116.3</v>
      </c>
      <c r="H38" s="85">
        <v>105.3</v>
      </c>
      <c r="I38" s="85">
        <v>90.8</v>
      </c>
      <c r="J38" s="85">
        <v>84.1</v>
      </c>
      <c r="K38" s="85">
        <v>94.9</v>
      </c>
      <c r="L38" s="85">
        <v>74.3</v>
      </c>
    </row>
    <row r="39" spans="1:12">
      <c r="A39" s="85" t="s">
        <v>106</v>
      </c>
      <c r="B39" s="85">
        <v>69.3</v>
      </c>
      <c r="C39" s="85">
        <v>114.7</v>
      </c>
      <c r="D39" s="85">
        <v>107.1</v>
      </c>
      <c r="E39" s="85">
        <v>132</v>
      </c>
      <c r="F39" s="85">
        <v>87.4</v>
      </c>
      <c r="G39" s="85">
        <v>52.3</v>
      </c>
      <c r="H39" s="85">
        <v>85.5</v>
      </c>
      <c r="I39" s="85">
        <v>74</v>
      </c>
      <c r="J39" s="85">
        <v>53.9</v>
      </c>
      <c r="K39" s="85">
        <v>52.8</v>
      </c>
      <c r="L39" s="85">
        <v>61.5</v>
      </c>
    </row>
    <row r="40" spans="1:12">
      <c r="A40" s="85" t="s">
        <v>107</v>
      </c>
      <c r="B40" s="85">
        <v>99.3</v>
      </c>
      <c r="C40" s="85">
        <v>116.3</v>
      </c>
      <c r="D40" s="85">
        <v>288.7</v>
      </c>
      <c r="E40" s="85">
        <v>423.4</v>
      </c>
      <c r="F40" s="85">
        <v>397.4</v>
      </c>
      <c r="G40" s="85">
        <v>186.9</v>
      </c>
      <c r="H40" s="85">
        <v>187.1</v>
      </c>
      <c r="I40" s="85">
        <v>211.7</v>
      </c>
      <c r="J40" s="85">
        <v>113</v>
      </c>
      <c r="K40" s="85">
        <v>129.30000000000001</v>
      </c>
      <c r="L40" s="85">
        <v>131</v>
      </c>
    </row>
    <row r="41" spans="1:12">
      <c r="A41" s="85" t="s">
        <v>108</v>
      </c>
      <c r="B41" s="85">
        <v>75.3</v>
      </c>
      <c r="C41" s="85">
        <v>114.7</v>
      </c>
      <c r="D41" s="85">
        <v>202.4</v>
      </c>
      <c r="E41" s="85">
        <v>331.3</v>
      </c>
      <c r="F41" s="85">
        <v>460.8</v>
      </c>
      <c r="G41" s="85">
        <v>307.10000000000002</v>
      </c>
      <c r="H41" s="85">
        <v>218.8</v>
      </c>
      <c r="I41" s="85">
        <v>316.39999999999998</v>
      </c>
      <c r="J41" s="85">
        <v>201.8</v>
      </c>
      <c r="K41" s="85">
        <v>187.5</v>
      </c>
      <c r="L41" s="85">
        <v>194.4</v>
      </c>
    </row>
    <row r="42" spans="1:12">
      <c r="A42" s="85" t="s">
        <v>110</v>
      </c>
      <c r="B42" s="85">
        <v>141.6</v>
      </c>
      <c r="C42" s="85">
        <v>119.1</v>
      </c>
      <c r="D42" s="85">
        <v>105</v>
      </c>
      <c r="E42" s="85">
        <v>121.8</v>
      </c>
      <c r="F42" s="85">
        <v>127.8</v>
      </c>
      <c r="G42" s="85">
        <v>71.400000000000006</v>
      </c>
      <c r="H42" s="85">
        <v>134.1</v>
      </c>
      <c r="I42" s="85">
        <v>129.69999999999999</v>
      </c>
      <c r="J42" s="85">
        <v>103.2</v>
      </c>
      <c r="K42" s="85">
        <v>81.2</v>
      </c>
      <c r="L42" s="85">
        <v>87.4</v>
      </c>
    </row>
    <row r="43" spans="1:12">
      <c r="A43" s="85" t="s">
        <v>111</v>
      </c>
      <c r="B43" s="85">
        <v>146.69999999999999</v>
      </c>
      <c r="C43" s="85">
        <v>107.3</v>
      </c>
      <c r="D43" s="85">
        <v>122.5</v>
      </c>
      <c r="E43" s="85">
        <v>114</v>
      </c>
      <c r="F43" s="85">
        <v>129.69999999999999</v>
      </c>
      <c r="G43" s="85">
        <v>59.4</v>
      </c>
      <c r="H43" s="85">
        <v>135.80000000000001</v>
      </c>
      <c r="I43" s="85">
        <v>135.4</v>
      </c>
      <c r="J43" s="85">
        <v>198.7</v>
      </c>
      <c r="K43" s="85">
        <v>75</v>
      </c>
      <c r="L43" s="85">
        <v>81.3</v>
      </c>
    </row>
    <row r="44" spans="1:12">
      <c r="A44" s="85" t="s">
        <v>112</v>
      </c>
      <c r="B44" s="85">
        <v>107.3</v>
      </c>
      <c r="C44" s="85">
        <v>116.8</v>
      </c>
      <c r="D44" s="85">
        <v>111.6</v>
      </c>
      <c r="E44" s="85">
        <v>100.2</v>
      </c>
      <c r="F44" s="85">
        <v>93.4</v>
      </c>
      <c r="G44" s="85">
        <v>91.4</v>
      </c>
      <c r="H44" s="85">
        <v>89</v>
      </c>
      <c r="I44" s="85">
        <v>90.6</v>
      </c>
      <c r="J44" s="85">
        <v>90.3</v>
      </c>
      <c r="K44" s="85">
        <v>64.099999999999994</v>
      </c>
      <c r="L44" s="85">
        <v>87.3</v>
      </c>
    </row>
    <row r="45" spans="1:12">
      <c r="A45" s="85" t="s">
        <v>113</v>
      </c>
      <c r="B45" s="85">
        <v>110.5</v>
      </c>
      <c r="C45" s="85">
        <v>110.5</v>
      </c>
      <c r="D45" s="85">
        <v>108.7</v>
      </c>
      <c r="E45" s="85">
        <v>94.8</v>
      </c>
      <c r="F45" s="85">
        <v>87.6</v>
      </c>
      <c r="G45" s="85">
        <v>83.6</v>
      </c>
      <c r="H45" s="85">
        <v>81.900000000000006</v>
      </c>
      <c r="I45" s="85">
        <v>92.7</v>
      </c>
      <c r="J45" s="85">
        <v>90.6</v>
      </c>
      <c r="K45" s="85">
        <v>80.099999999999994</v>
      </c>
      <c r="L45" s="85">
        <v>64.8</v>
      </c>
    </row>
    <row r="46" spans="1:12">
      <c r="A46" s="85" t="s">
        <v>114</v>
      </c>
      <c r="B46" s="85">
        <v>101.1</v>
      </c>
      <c r="C46" s="85">
        <v>122.4</v>
      </c>
      <c r="D46" s="85">
        <v>116.2</v>
      </c>
      <c r="E46" s="85">
        <v>93.3</v>
      </c>
      <c r="F46" s="85">
        <v>95.7</v>
      </c>
      <c r="G46" s="85">
        <v>117.3</v>
      </c>
      <c r="H46" s="85">
        <v>90.4</v>
      </c>
      <c r="I46" s="85">
        <v>98.7</v>
      </c>
      <c r="J46" s="85">
        <v>92</v>
      </c>
      <c r="K46" s="85">
        <v>86.1</v>
      </c>
      <c r="L46" s="85">
        <v>69.7</v>
      </c>
    </row>
    <row r="47" spans="1:12">
      <c r="A47" s="87" t="s">
        <v>115</v>
      </c>
    </row>
    <row r="51" spans="1:19">
      <c r="A51" s="84" t="s">
        <v>125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>
      <c r="A52" s="84" t="s">
        <v>118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>
      <c r="A53" s="86" t="s">
        <v>98</v>
      </c>
      <c r="B53" s="86">
        <v>1991</v>
      </c>
      <c r="C53" s="86">
        <v>1992</v>
      </c>
      <c r="D53" s="86">
        <v>1993</v>
      </c>
      <c r="E53" s="86">
        <v>1994</v>
      </c>
      <c r="F53" s="86">
        <v>1995</v>
      </c>
      <c r="G53" s="86">
        <v>1996</v>
      </c>
      <c r="H53" s="86">
        <v>1997</v>
      </c>
      <c r="I53" s="86">
        <v>1998</v>
      </c>
      <c r="J53" s="86">
        <v>1999</v>
      </c>
      <c r="K53" s="86">
        <v>2000</v>
      </c>
      <c r="L53" s="86">
        <v>2001</v>
      </c>
      <c r="M53" s="86">
        <v>2002</v>
      </c>
      <c r="N53" s="86">
        <v>2003</v>
      </c>
      <c r="O53" s="86">
        <v>2004</v>
      </c>
      <c r="P53" s="86">
        <v>2005</v>
      </c>
      <c r="Q53" s="86">
        <v>2006</v>
      </c>
      <c r="R53" s="86">
        <v>2007</v>
      </c>
      <c r="S53" s="86">
        <v>2008</v>
      </c>
    </row>
    <row r="54" spans="1:19">
      <c r="A54" s="85" t="s">
        <v>488</v>
      </c>
      <c r="B54" s="85">
        <v>144.69999999999999</v>
      </c>
      <c r="C54" s="85">
        <v>149</v>
      </c>
      <c r="D54" s="85">
        <v>136.1</v>
      </c>
      <c r="E54" s="85">
        <v>147.30000000000001</v>
      </c>
      <c r="F54" s="85">
        <v>140.9</v>
      </c>
      <c r="G54" s="85">
        <v>137.1</v>
      </c>
      <c r="H54" s="85">
        <v>136.80000000000001</v>
      </c>
      <c r="I54" s="85">
        <v>123.5</v>
      </c>
      <c r="J54" s="85">
        <v>118.6</v>
      </c>
      <c r="K54" s="85">
        <v>110.9</v>
      </c>
      <c r="L54" s="85">
        <v>99.5</v>
      </c>
    </row>
    <row r="55" spans="1:19">
      <c r="A55" s="85" t="s">
        <v>101</v>
      </c>
      <c r="B55" s="85">
        <v>123.4</v>
      </c>
      <c r="C55" s="85">
        <v>133.19999999999999</v>
      </c>
      <c r="D55" s="85">
        <v>128.9</v>
      </c>
      <c r="E55" s="85">
        <v>153.1</v>
      </c>
      <c r="F55" s="85">
        <v>120.1</v>
      </c>
      <c r="G55" s="85">
        <v>121</v>
      </c>
      <c r="H55" s="85">
        <v>124.5</v>
      </c>
      <c r="I55" s="85">
        <v>112.7</v>
      </c>
      <c r="J55" s="85">
        <v>100.4</v>
      </c>
      <c r="K55" s="85">
        <v>102.5</v>
      </c>
      <c r="L55" s="85">
        <v>94.2</v>
      </c>
    </row>
    <row r="56" spans="1:19">
      <c r="A56" s="85" t="s">
        <v>102</v>
      </c>
      <c r="B56" s="85">
        <v>123.4</v>
      </c>
      <c r="C56" s="85">
        <v>95.3</v>
      </c>
      <c r="D56" s="85">
        <v>129.1</v>
      </c>
      <c r="E56" s="85">
        <v>149.4</v>
      </c>
      <c r="F56" s="85">
        <v>133.6</v>
      </c>
      <c r="G56" s="85">
        <v>177.8</v>
      </c>
      <c r="H56" s="85">
        <v>181.5</v>
      </c>
      <c r="I56" s="85">
        <v>171.6</v>
      </c>
      <c r="J56" s="85" t="s">
        <v>124</v>
      </c>
      <c r="K56" s="85">
        <v>220</v>
      </c>
      <c r="L56" s="85">
        <v>251.9</v>
      </c>
    </row>
    <row r="57" spans="1:19">
      <c r="A57" s="85" t="s">
        <v>103</v>
      </c>
      <c r="B57" s="85">
        <v>117.6</v>
      </c>
      <c r="C57" s="85">
        <v>92.8</v>
      </c>
      <c r="D57" s="85">
        <v>93.6</v>
      </c>
      <c r="E57" s="85">
        <v>88.6</v>
      </c>
      <c r="F57" s="85">
        <v>84.2</v>
      </c>
      <c r="G57" s="85">
        <v>84.1</v>
      </c>
      <c r="H57" s="85">
        <v>88.7</v>
      </c>
      <c r="I57" s="85">
        <v>76.599999999999994</v>
      </c>
      <c r="J57" s="85">
        <v>71.5</v>
      </c>
      <c r="K57" s="85">
        <v>64.3</v>
      </c>
      <c r="L57" s="85">
        <v>61.9</v>
      </c>
    </row>
    <row r="58" spans="1:19">
      <c r="A58" s="85" t="s">
        <v>20</v>
      </c>
      <c r="B58" s="85">
        <v>114.1</v>
      </c>
      <c r="C58" s="85">
        <v>116.5</v>
      </c>
      <c r="D58" s="85">
        <v>126.7</v>
      </c>
      <c r="E58" s="85">
        <v>119.8</v>
      </c>
      <c r="F58" s="85">
        <v>96.4</v>
      </c>
      <c r="G58" s="85">
        <v>85.9</v>
      </c>
      <c r="H58" s="85">
        <v>85.1</v>
      </c>
      <c r="I58" s="85">
        <v>71.3</v>
      </c>
      <c r="J58" s="85">
        <v>67.3</v>
      </c>
      <c r="K58" s="85">
        <v>61.1</v>
      </c>
      <c r="L58" s="85">
        <v>60.4</v>
      </c>
    </row>
    <row r="59" spans="1:19">
      <c r="A59" s="85" t="s">
        <v>104</v>
      </c>
      <c r="B59" s="85">
        <v>115</v>
      </c>
      <c r="C59" s="85">
        <v>91.1</v>
      </c>
      <c r="D59" s="85">
        <v>127</v>
      </c>
      <c r="E59" s="85">
        <v>124.8</v>
      </c>
      <c r="F59" s="85">
        <v>100.8</v>
      </c>
      <c r="G59" s="85">
        <v>112.4</v>
      </c>
      <c r="H59" s="85">
        <v>158.9</v>
      </c>
      <c r="I59" s="85">
        <v>91.6</v>
      </c>
      <c r="J59" s="85">
        <v>106.8</v>
      </c>
      <c r="K59" s="85">
        <v>101.2</v>
      </c>
      <c r="L59" s="85">
        <v>108.3</v>
      </c>
    </row>
    <row r="60" spans="1:19">
      <c r="A60" s="85" t="s">
        <v>23</v>
      </c>
      <c r="B60" s="85">
        <v>145.1</v>
      </c>
      <c r="C60" s="85">
        <v>110.3</v>
      </c>
      <c r="D60" s="85">
        <v>140.5</v>
      </c>
      <c r="E60" s="85">
        <v>137.80000000000001</v>
      </c>
      <c r="F60" s="85">
        <v>121.3</v>
      </c>
      <c r="G60" s="85">
        <v>124.5</v>
      </c>
      <c r="H60" s="85">
        <v>125.3</v>
      </c>
      <c r="I60" s="85">
        <v>130.30000000000001</v>
      </c>
      <c r="J60" s="85">
        <v>133.4</v>
      </c>
      <c r="K60" s="85">
        <v>115.9</v>
      </c>
      <c r="L60" s="85">
        <v>122.8</v>
      </c>
    </row>
    <row r="61" spans="1:19">
      <c r="A61" s="85" t="s">
        <v>26</v>
      </c>
      <c r="B61" s="85">
        <v>141.30000000000001</v>
      </c>
      <c r="C61" s="85">
        <v>120</v>
      </c>
      <c r="D61" s="85">
        <v>111.6</v>
      </c>
      <c r="E61" s="85">
        <v>130.69999999999999</v>
      </c>
      <c r="F61" s="85">
        <v>124.7</v>
      </c>
      <c r="G61" s="85">
        <v>147.80000000000001</v>
      </c>
      <c r="H61" s="85">
        <v>159.19999999999999</v>
      </c>
      <c r="I61" s="85">
        <v>137.80000000000001</v>
      </c>
      <c r="J61" s="85">
        <v>112.9</v>
      </c>
      <c r="K61" s="85">
        <v>115.6</v>
      </c>
      <c r="L61" s="85">
        <v>106.1</v>
      </c>
    </row>
    <row r="62" spans="1:19">
      <c r="A62" s="85" t="s">
        <v>24</v>
      </c>
      <c r="B62" s="85">
        <v>125.8</v>
      </c>
      <c r="C62" s="85">
        <v>104.9</v>
      </c>
      <c r="D62" s="85">
        <v>142.19999999999999</v>
      </c>
      <c r="E62" s="85">
        <v>164.9</v>
      </c>
      <c r="F62" s="85">
        <v>129.19999999999999</v>
      </c>
      <c r="G62" s="85">
        <v>110.7</v>
      </c>
      <c r="H62" s="85">
        <v>149.19999999999999</v>
      </c>
      <c r="I62" s="85">
        <v>133.30000000000001</v>
      </c>
      <c r="J62" s="85">
        <v>95</v>
      </c>
      <c r="K62" s="85">
        <v>109.3</v>
      </c>
      <c r="L62" s="85">
        <v>145.5</v>
      </c>
    </row>
    <row r="63" spans="1:19">
      <c r="A63" s="85" t="s">
        <v>105</v>
      </c>
      <c r="B63" s="85">
        <v>196</v>
      </c>
      <c r="C63" s="85">
        <v>98.6</v>
      </c>
      <c r="D63" s="85">
        <v>184.2</v>
      </c>
      <c r="E63" s="85">
        <v>179.7</v>
      </c>
      <c r="F63" s="85">
        <v>124.9</v>
      </c>
      <c r="G63" s="85">
        <v>135.4</v>
      </c>
      <c r="H63" s="85">
        <v>185.9</v>
      </c>
      <c r="I63" s="85">
        <v>160.69999999999999</v>
      </c>
      <c r="J63" s="85">
        <v>184.1</v>
      </c>
      <c r="K63" s="85">
        <v>136.6</v>
      </c>
      <c r="L63" s="85">
        <v>146.1</v>
      </c>
    </row>
    <row r="64" spans="1:19">
      <c r="A64" s="85" t="s">
        <v>33</v>
      </c>
      <c r="B64" s="85">
        <v>120.6</v>
      </c>
      <c r="C64" s="85">
        <v>143.30000000000001</v>
      </c>
      <c r="D64" s="85">
        <v>177.2</v>
      </c>
      <c r="E64" s="85">
        <v>120.1</v>
      </c>
      <c r="F64" s="85">
        <v>160.9</v>
      </c>
      <c r="G64" s="85">
        <v>159</v>
      </c>
      <c r="H64" s="85">
        <v>134</v>
      </c>
      <c r="I64" s="85">
        <v>209.3</v>
      </c>
      <c r="J64" s="85">
        <v>144.69999999999999</v>
      </c>
      <c r="K64" s="85">
        <v>129.9</v>
      </c>
      <c r="L64" s="85">
        <v>119.5</v>
      </c>
    </row>
    <row r="65" spans="1:12">
      <c r="A65" s="85" t="s">
        <v>39</v>
      </c>
      <c r="B65" s="85">
        <v>177</v>
      </c>
      <c r="C65" s="85">
        <v>218.4</v>
      </c>
      <c r="D65" s="85">
        <v>146.80000000000001</v>
      </c>
      <c r="E65" s="85">
        <v>157.69999999999999</v>
      </c>
      <c r="F65" s="85">
        <v>130.80000000000001</v>
      </c>
      <c r="G65" s="85">
        <v>132.80000000000001</v>
      </c>
      <c r="H65" s="85">
        <v>128.5</v>
      </c>
      <c r="I65" s="85">
        <v>103.3</v>
      </c>
      <c r="J65" s="85">
        <v>104.3</v>
      </c>
      <c r="K65" s="85">
        <v>105.6</v>
      </c>
      <c r="L65" s="85">
        <v>109.5</v>
      </c>
    </row>
    <row r="66" spans="1:12">
      <c r="A66" s="85" t="s">
        <v>106</v>
      </c>
      <c r="B66" s="85">
        <v>138.80000000000001</v>
      </c>
      <c r="C66" s="85">
        <v>113.8</v>
      </c>
      <c r="D66" s="85">
        <v>139.4</v>
      </c>
      <c r="E66" s="85">
        <v>117.6</v>
      </c>
      <c r="F66" s="85">
        <v>93.5</v>
      </c>
      <c r="G66" s="85">
        <v>116.7</v>
      </c>
      <c r="H66" s="85">
        <v>141.6</v>
      </c>
      <c r="I66" s="85">
        <v>113.3</v>
      </c>
      <c r="J66" s="85">
        <v>104.2</v>
      </c>
      <c r="K66" s="85">
        <v>108.3</v>
      </c>
      <c r="L66" s="85">
        <v>100.8</v>
      </c>
    </row>
    <row r="67" spans="1:12">
      <c r="A67" s="85" t="s">
        <v>107</v>
      </c>
      <c r="B67" s="85">
        <v>79.900000000000006</v>
      </c>
      <c r="C67" s="85">
        <v>120.8</v>
      </c>
      <c r="D67" s="85">
        <v>92.2</v>
      </c>
      <c r="E67" s="85">
        <v>130.19999999999999</v>
      </c>
      <c r="F67" s="85">
        <v>90.2</v>
      </c>
      <c r="G67" s="85">
        <v>68</v>
      </c>
      <c r="H67" s="85">
        <v>88</v>
      </c>
      <c r="I67" s="85">
        <v>77.7</v>
      </c>
      <c r="J67" s="85">
        <v>62.6</v>
      </c>
      <c r="K67" s="85">
        <v>62.9</v>
      </c>
      <c r="L67" s="85">
        <v>69.3</v>
      </c>
    </row>
    <row r="68" spans="1:12">
      <c r="A68" s="85" t="s">
        <v>108</v>
      </c>
      <c r="B68" s="85">
        <v>99.8</v>
      </c>
      <c r="C68" s="85">
        <v>125</v>
      </c>
      <c r="D68" s="85">
        <v>150.6</v>
      </c>
      <c r="E68" s="85">
        <v>188.8</v>
      </c>
      <c r="F68" s="85">
        <v>200.9</v>
      </c>
      <c r="G68" s="85">
        <v>132.9</v>
      </c>
      <c r="H68" s="85">
        <v>137.5</v>
      </c>
      <c r="I68" s="85">
        <v>163.19999999999999</v>
      </c>
      <c r="J68" s="85">
        <v>109.7</v>
      </c>
      <c r="K68" s="85">
        <v>101.4</v>
      </c>
      <c r="L68" s="85">
        <v>104.9</v>
      </c>
    </row>
    <row r="69" spans="1:12">
      <c r="A69" s="85" t="s">
        <v>110</v>
      </c>
      <c r="B69" s="85">
        <v>98.1</v>
      </c>
      <c r="C69" s="85">
        <v>121.7</v>
      </c>
      <c r="D69" s="85">
        <v>144.4</v>
      </c>
      <c r="E69" s="85">
        <v>160.6</v>
      </c>
      <c r="F69" s="85">
        <v>161.4</v>
      </c>
      <c r="G69" s="85">
        <v>134.6</v>
      </c>
      <c r="H69" s="85">
        <v>131.6</v>
      </c>
      <c r="I69" s="85">
        <v>164.8</v>
      </c>
      <c r="J69" s="85">
        <v>101.9</v>
      </c>
      <c r="K69" s="85">
        <v>106.3</v>
      </c>
      <c r="L69" s="85">
        <v>95.8</v>
      </c>
    </row>
    <row r="70" spans="1:12">
      <c r="A70" s="85" t="s">
        <v>111</v>
      </c>
      <c r="B70" s="85">
        <v>139</v>
      </c>
      <c r="C70" s="85">
        <v>120.5</v>
      </c>
      <c r="D70" s="85">
        <v>117.9</v>
      </c>
      <c r="E70" s="85">
        <v>112.5</v>
      </c>
      <c r="F70" s="85">
        <v>114.3</v>
      </c>
      <c r="G70" s="85">
        <v>79.5</v>
      </c>
      <c r="H70" s="85">
        <v>131.4</v>
      </c>
      <c r="I70" s="85">
        <v>134.69999999999999</v>
      </c>
      <c r="J70" s="85">
        <v>135.30000000000001</v>
      </c>
      <c r="K70" s="85">
        <v>82.5</v>
      </c>
      <c r="L70" s="85">
        <v>94.5</v>
      </c>
    </row>
    <row r="71" spans="1:12">
      <c r="A71" s="85" t="s">
        <v>112</v>
      </c>
      <c r="B71" s="85">
        <v>146.4</v>
      </c>
      <c r="C71" s="85">
        <v>117.2</v>
      </c>
      <c r="D71" s="85">
        <v>118.9</v>
      </c>
      <c r="E71" s="85">
        <v>109.1</v>
      </c>
      <c r="F71" s="85">
        <v>114.7</v>
      </c>
      <c r="G71" s="85">
        <v>78.8</v>
      </c>
      <c r="H71" s="85">
        <v>116.4</v>
      </c>
      <c r="I71" s="85">
        <v>133</v>
      </c>
      <c r="J71" s="85">
        <v>157.1</v>
      </c>
      <c r="K71" s="85">
        <v>72.3</v>
      </c>
      <c r="L71" s="85">
        <v>87</v>
      </c>
    </row>
    <row r="72" spans="1:12">
      <c r="A72" s="85" t="s">
        <v>113</v>
      </c>
      <c r="B72" s="85">
        <v>121.8</v>
      </c>
      <c r="C72" s="85">
        <v>127.8</v>
      </c>
      <c r="D72" s="85">
        <v>127.8</v>
      </c>
      <c r="E72" s="85">
        <v>103.2</v>
      </c>
      <c r="F72" s="85">
        <v>109</v>
      </c>
      <c r="G72" s="85">
        <v>105.8</v>
      </c>
      <c r="H72" s="85">
        <v>100.6</v>
      </c>
      <c r="I72" s="85">
        <v>105.6</v>
      </c>
      <c r="J72" s="85">
        <v>104.3</v>
      </c>
      <c r="K72" s="85">
        <v>94.4</v>
      </c>
      <c r="L72" s="85">
        <v>91</v>
      </c>
    </row>
    <row r="73" spans="1:12">
      <c r="A73" s="85" t="s">
        <v>114</v>
      </c>
      <c r="B73" s="85">
        <v>99.7</v>
      </c>
      <c r="C73" s="85">
        <v>90.5</v>
      </c>
      <c r="D73" s="85">
        <v>88.3</v>
      </c>
      <c r="E73" s="85">
        <v>77.599999999999994</v>
      </c>
      <c r="F73" s="85">
        <v>74.900000000000006</v>
      </c>
      <c r="G73" s="85">
        <v>69.7</v>
      </c>
      <c r="H73" s="85">
        <v>98.3</v>
      </c>
      <c r="I73" s="85">
        <v>97.5</v>
      </c>
      <c r="J73" s="85">
        <v>95.8</v>
      </c>
      <c r="K73" s="85">
        <v>85</v>
      </c>
      <c r="L73" s="85">
        <v>84.7</v>
      </c>
    </row>
    <row r="74" spans="1:12">
      <c r="A74" s="87" t="s">
        <v>115</v>
      </c>
      <c r="B74" s="85">
        <v>141.19999999999999</v>
      </c>
      <c r="C74" s="85">
        <v>124.8</v>
      </c>
      <c r="D74" s="85">
        <v>136.69999999999999</v>
      </c>
      <c r="E74" s="85">
        <v>122.6</v>
      </c>
      <c r="F74" s="85">
        <v>115</v>
      </c>
      <c r="G74" s="85">
        <v>109</v>
      </c>
      <c r="H74" s="85">
        <v>104.3</v>
      </c>
      <c r="I74" s="85">
        <v>113.1</v>
      </c>
      <c r="J74" s="85">
        <v>113.8</v>
      </c>
      <c r="K74" s="85">
        <v>103.7</v>
      </c>
      <c r="L74" s="85">
        <v>92.8</v>
      </c>
    </row>
    <row r="75" spans="1:12">
      <c r="B75" s="85">
        <v>108.1</v>
      </c>
      <c r="C75" s="85">
        <v>120.4</v>
      </c>
      <c r="D75" s="85">
        <v>110</v>
      </c>
      <c r="E75" s="85">
        <v>93.7</v>
      </c>
      <c r="F75" s="85">
        <v>98.4</v>
      </c>
      <c r="G75" s="85">
        <v>114.5</v>
      </c>
      <c r="H75" s="85">
        <v>102.6</v>
      </c>
      <c r="I75" s="85">
        <v>100.8</v>
      </c>
      <c r="J75" s="85">
        <v>97.7</v>
      </c>
      <c r="K75" s="85">
        <v>84.7</v>
      </c>
      <c r="L75" s="85">
        <v>78</v>
      </c>
    </row>
    <row r="77" spans="1:12">
      <c r="A77" s="85" t="s">
        <v>487</v>
      </c>
    </row>
    <row r="78" spans="1:12">
      <c r="A78" s="88" t="s">
        <v>72</v>
      </c>
    </row>
  </sheetData>
  <conditionalFormatting sqref="A77">
    <cfRule type="dataBar" priority="1">
      <dataBar>
        <cfvo type="min" val="0"/>
        <cfvo type="max" val="0"/>
        <color rgb="FF638EC6"/>
      </dataBar>
    </cfRule>
  </conditionalFormatting>
  <hyperlinks>
    <hyperlink ref="A7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7</vt:i4>
      </vt:variant>
    </vt:vector>
  </HeadingPairs>
  <TitlesOfParts>
    <vt:vector size="35" baseType="lpstr">
      <vt:lpstr>INTRODUCCION</vt:lpstr>
      <vt:lpstr>InversionPublicaSectorAgro</vt:lpstr>
      <vt:lpstr>AporteSectorReal</vt:lpstr>
      <vt:lpstr>A2</vt:lpstr>
      <vt:lpstr>A3</vt:lpstr>
      <vt:lpstr>A4</vt:lpstr>
      <vt:lpstr>Precios</vt:lpstr>
      <vt:lpstr>A5</vt:lpstr>
      <vt:lpstr>A6</vt:lpstr>
      <vt:lpstr>A7</vt:lpstr>
      <vt:lpstr>A8</vt:lpstr>
      <vt:lpstr>A9</vt:lpstr>
      <vt:lpstr>Vol&amp;Valor de la Produccion</vt:lpstr>
      <vt:lpstr>A10</vt:lpstr>
      <vt:lpstr>A11</vt:lpstr>
      <vt:lpstr>A12</vt:lpstr>
      <vt:lpstr>Comercio</vt:lpstr>
      <vt:lpstr>A13</vt:lpstr>
      <vt:lpstr>A14</vt:lpstr>
      <vt:lpstr>A15</vt:lpstr>
      <vt:lpstr>A16</vt:lpstr>
      <vt:lpstr>A17</vt:lpstr>
      <vt:lpstr>A18</vt:lpstr>
      <vt:lpstr>A19</vt:lpstr>
      <vt:lpstr>Productores</vt:lpstr>
      <vt:lpstr>A20</vt:lpstr>
      <vt:lpstr>A21</vt:lpstr>
      <vt:lpstr>Hoja7</vt:lpstr>
      <vt:lpstr>'A15'!Área_de_impresión</vt:lpstr>
      <vt:lpstr>'A20'!Área_de_impresión</vt:lpstr>
      <vt:lpstr>'A3'!Área_de_impresión</vt:lpstr>
      <vt:lpstr>'A4'!Área_de_impresión</vt:lpstr>
      <vt:lpstr>'A7'!Área_de_impresión</vt:lpstr>
      <vt:lpstr>'A8'!Área_de_impresión</vt:lpstr>
      <vt:lpstr>'A4'!Títulos_a_imprimir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Leritza Monsanto</dc:creator>
  <cp:lastModifiedBy>Raymi</cp:lastModifiedBy>
  <dcterms:created xsi:type="dcterms:W3CDTF">2009-05-23T20:29:00Z</dcterms:created>
  <dcterms:modified xsi:type="dcterms:W3CDTF">2009-12-12T15:34:00Z</dcterms:modified>
</cp:coreProperties>
</file>