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Hoja1 (2)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<sst xmlns="http://schemas.openxmlformats.org/spreadsheetml/2006/main" count="60" uniqueCount="19">
  <si>
    <t>TOTAL PAIS</t>
  </si>
  <si>
    <t>CURSOS Y EGRESADOS POR MEDIOS DE FORMACION, SEGÚN AÑOS</t>
  </si>
  <si>
    <t>AÑOS</t>
  </si>
  <si>
    <t>TOTAL</t>
  </si>
  <si>
    <t>CENTROS FIJOS</t>
  </si>
  <si>
    <t>PROGRAMAS COMUNITARIOS</t>
  </si>
  <si>
    <t>PROGRAMAS CON EMPRESAS</t>
  </si>
  <si>
    <t>ACUERDOS CON INSTITUCIONES</t>
  </si>
  <si>
    <t xml:space="preserve">CURSOS </t>
  </si>
  <si>
    <t>EGRESADOS</t>
  </si>
  <si>
    <t xml:space="preserve">CENTROS OPERATIVOS DEL SISTEMA  </t>
  </si>
  <si>
    <t>2006*</t>
  </si>
  <si>
    <t>2007*</t>
  </si>
  <si>
    <t>*CIFRAS PRELIMINARES EN BASE AL MONITOREO MENSUAL.</t>
  </si>
  <si>
    <t>CENTROS OPERATIVOS DEL SISTEMA</t>
  </si>
  <si>
    <t>MEDIOS DE FORMACION</t>
  </si>
  <si>
    <t>CURSOS</t>
  </si>
  <si>
    <t>1982-2007*</t>
  </si>
  <si>
    <t>REPÚBLICA DOMINICANA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</si>
</sst>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</numFmts>
  <fonts count="55">
    <font>
      <sz val="10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4" fillId="33" borderId="10" xfId="42" applyNumberFormat="1" applyFont="1" applyFill="1" applyBorder="1" applyAlignment="1">
      <alignment horizontal="center"/>
    </xf>
    <xf numFmtId="186" fontId="4" fillId="33" borderId="11" xfId="42" applyNumberFormat="1" applyFont="1" applyFill="1" applyBorder="1" applyAlignment="1">
      <alignment horizontal="center"/>
    </xf>
    <xf numFmtId="186" fontId="4" fillId="33" borderId="12" xfId="42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86" fontId="5" fillId="0" borderId="14" xfId="42" applyNumberFormat="1" applyFont="1" applyBorder="1" applyAlignment="1">
      <alignment/>
    </xf>
    <xf numFmtId="186" fontId="5" fillId="0" borderId="15" xfId="42" applyNumberFormat="1" applyFont="1" applyBorder="1" applyAlignment="1">
      <alignment/>
    </xf>
    <xf numFmtId="186" fontId="5" fillId="0" borderId="16" xfId="42" applyNumberFormat="1" applyFont="1" applyBorder="1" applyAlignment="1">
      <alignment/>
    </xf>
    <xf numFmtId="186" fontId="5" fillId="0" borderId="17" xfId="42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186" fontId="5" fillId="0" borderId="19" xfId="42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86" fontId="5" fillId="0" borderId="21" xfId="42" applyNumberFormat="1" applyFont="1" applyBorder="1" applyAlignment="1">
      <alignment/>
    </xf>
    <xf numFmtId="186" fontId="5" fillId="0" borderId="22" xfId="42" applyNumberFormat="1" applyFont="1" applyBorder="1" applyAlignment="1">
      <alignment/>
    </xf>
    <xf numFmtId="186" fontId="5" fillId="0" borderId="23" xfId="42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186" fontId="5" fillId="0" borderId="26" xfId="42" applyNumberFormat="1" applyFont="1" applyBorder="1" applyAlignment="1">
      <alignment/>
    </xf>
    <xf numFmtId="186" fontId="5" fillId="0" borderId="0" xfId="42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186" fontId="3" fillId="33" borderId="28" xfId="42" applyNumberFormat="1" applyFont="1" applyFill="1" applyBorder="1" applyAlignment="1">
      <alignment/>
    </xf>
    <xf numFmtId="186" fontId="3" fillId="33" borderId="29" xfId="42" applyNumberFormat="1" applyFont="1" applyFill="1" applyBorder="1" applyAlignment="1">
      <alignment/>
    </xf>
    <xf numFmtId="186" fontId="4" fillId="33" borderId="30" xfId="42" applyNumberFormat="1" applyFont="1" applyFill="1" applyBorder="1" applyAlignment="1">
      <alignment horizontal="center"/>
    </xf>
    <xf numFmtId="186" fontId="5" fillId="0" borderId="31" xfId="42" applyNumberFormat="1" applyFont="1" applyBorder="1" applyAlignment="1">
      <alignment/>
    </xf>
    <xf numFmtId="186" fontId="5" fillId="0" borderId="32" xfId="42" applyNumberFormat="1" applyFont="1" applyBorder="1" applyAlignment="1">
      <alignment/>
    </xf>
    <xf numFmtId="186" fontId="5" fillId="0" borderId="33" xfId="42" applyNumberFormat="1" applyFont="1" applyBorder="1" applyAlignment="1">
      <alignment/>
    </xf>
    <xf numFmtId="186" fontId="5" fillId="0" borderId="34" xfId="42" applyNumberFormat="1" applyFont="1" applyBorder="1" applyAlignment="1">
      <alignment/>
    </xf>
    <xf numFmtId="186" fontId="5" fillId="0" borderId="35" xfId="42" applyNumberFormat="1" applyFont="1" applyBorder="1" applyAlignment="1">
      <alignment/>
    </xf>
    <xf numFmtId="186" fontId="3" fillId="33" borderId="36" xfId="42" applyNumberFormat="1" applyFont="1" applyFill="1" applyBorder="1" applyAlignment="1">
      <alignment/>
    </xf>
    <xf numFmtId="186" fontId="3" fillId="33" borderId="37" xfId="42" applyNumberFormat="1" applyFont="1" applyFill="1" applyBorder="1" applyAlignment="1">
      <alignment/>
    </xf>
    <xf numFmtId="186" fontId="3" fillId="33" borderId="38" xfId="42" applyNumberFormat="1" applyFont="1" applyFill="1" applyBorder="1" applyAlignment="1">
      <alignment/>
    </xf>
    <xf numFmtId="186" fontId="5" fillId="0" borderId="39" xfId="42" applyNumberFormat="1" applyFont="1" applyBorder="1" applyAlignment="1">
      <alignment/>
    </xf>
    <xf numFmtId="186" fontId="0" fillId="0" borderId="0" xfId="0" applyNumberFormat="1" applyAlignment="1">
      <alignment/>
    </xf>
    <xf numFmtId="186" fontId="5" fillId="0" borderId="0" xfId="42" applyNumberFormat="1" applyFont="1" applyFill="1" applyBorder="1" applyAlignment="1">
      <alignment/>
    </xf>
    <xf numFmtId="0" fontId="7" fillId="0" borderId="4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186" fontId="3" fillId="33" borderId="44" xfId="42" applyNumberFormat="1" applyFont="1" applyFill="1" applyBorder="1" applyAlignment="1">
      <alignment horizontal="center" vertical="center" wrapText="1"/>
    </xf>
    <xf numFmtId="186" fontId="3" fillId="33" borderId="45" xfId="42" applyNumberFormat="1" applyFont="1" applyFill="1" applyBorder="1" applyAlignment="1">
      <alignment horizontal="center" vertical="center" wrapText="1"/>
    </xf>
    <xf numFmtId="186" fontId="3" fillId="33" borderId="46" xfId="42" applyNumberFormat="1" applyFont="1" applyFill="1" applyBorder="1" applyAlignment="1">
      <alignment horizontal="center" vertical="center" wrapText="1"/>
    </xf>
    <xf numFmtId="186" fontId="3" fillId="33" borderId="47" xfId="42" applyNumberFormat="1" applyFont="1" applyFill="1" applyBorder="1" applyAlignment="1">
      <alignment horizontal="center" vertical="center" wrapText="1"/>
    </xf>
    <xf numFmtId="186" fontId="8" fillId="33" borderId="44" xfId="42" applyNumberFormat="1" applyFont="1" applyFill="1" applyBorder="1" applyAlignment="1">
      <alignment horizontal="center" vertical="center" wrapText="1"/>
    </xf>
    <xf numFmtId="186" fontId="8" fillId="33" borderId="45" xfId="42" applyNumberFormat="1" applyFont="1" applyFill="1" applyBorder="1" applyAlignment="1">
      <alignment horizontal="center" vertical="center" wrapText="1"/>
    </xf>
    <xf numFmtId="186" fontId="8" fillId="33" borderId="46" xfId="42" applyNumberFormat="1" applyFont="1" applyFill="1" applyBorder="1" applyAlignment="1">
      <alignment horizontal="center" vertical="center" wrapText="1"/>
    </xf>
    <xf numFmtId="186" fontId="8" fillId="33" borderId="47" xfId="42" applyNumberFormat="1" applyFont="1" applyFill="1" applyBorder="1" applyAlignment="1">
      <alignment horizontal="center" vertical="center" wrapText="1"/>
    </xf>
    <xf numFmtId="186" fontId="8" fillId="33" borderId="40" xfId="42" applyNumberFormat="1" applyFont="1" applyFill="1" applyBorder="1" applyAlignment="1">
      <alignment horizontal="center" vertical="center" wrapText="1"/>
    </xf>
    <xf numFmtId="186" fontId="8" fillId="33" borderId="48" xfId="42" applyNumberFormat="1" applyFont="1" applyFill="1" applyBorder="1" applyAlignment="1">
      <alignment horizontal="center" vertical="center" wrapText="1"/>
    </xf>
    <xf numFmtId="186" fontId="8" fillId="33" borderId="49" xfId="42" applyNumberFormat="1" applyFont="1" applyFill="1" applyBorder="1" applyAlignment="1">
      <alignment horizontal="center" vertical="center" wrapText="1"/>
    </xf>
    <xf numFmtId="186" fontId="8" fillId="33" borderId="50" xfId="4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186" fontId="5" fillId="0" borderId="51" xfId="42" applyNumberFormat="1" applyFont="1" applyBorder="1" applyAlignment="1">
      <alignment/>
    </xf>
    <xf numFmtId="0" fontId="5" fillId="0" borderId="52" xfId="0" applyFont="1" applyBorder="1" applyAlignment="1">
      <alignment horizontal="center"/>
    </xf>
    <xf numFmtId="186" fontId="5" fillId="0" borderId="53" xfId="42" applyNumberFormat="1" applyFont="1" applyBorder="1" applyAlignment="1">
      <alignment/>
    </xf>
    <xf numFmtId="0" fontId="5" fillId="0" borderId="54" xfId="0" applyFont="1" applyBorder="1" applyAlignment="1">
      <alignment horizontal="center"/>
    </xf>
    <xf numFmtId="186" fontId="5" fillId="0" borderId="55" xfId="42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186" fontId="5" fillId="0" borderId="57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1" fillId="34" borderId="15" xfId="0" applyFont="1" applyFill="1" applyBorder="1" applyAlignment="1">
      <alignment horizontal="center"/>
    </xf>
    <xf numFmtId="0" fontId="51" fillId="34" borderId="58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4" borderId="59" xfId="0" applyFont="1" applyFill="1" applyBorder="1" applyAlignment="1">
      <alignment horizontal="center"/>
    </xf>
    <xf numFmtId="0" fontId="51" fillId="34" borderId="5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59" xfId="0" applyFont="1" applyFill="1" applyBorder="1" applyAlignment="1">
      <alignment horizontal="center"/>
    </xf>
    <xf numFmtId="0" fontId="52" fillId="34" borderId="53" xfId="0" applyFont="1" applyFill="1" applyBorder="1" applyAlignment="1">
      <alignment horizontal="center"/>
    </xf>
    <xf numFmtId="0" fontId="52" fillId="35" borderId="60" xfId="0" applyFont="1" applyFill="1" applyBorder="1" applyAlignment="1">
      <alignment horizontal="center" vertical="center"/>
    </xf>
    <xf numFmtId="186" fontId="52" fillId="35" borderId="56" xfId="42" applyNumberFormat="1" applyFont="1" applyFill="1" applyBorder="1" applyAlignment="1">
      <alignment horizontal="center" vertical="center" wrapText="1"/>
    </xf>
    <xf numFmtId="186" fontId="52" fillId="35" borderId="57" xfId="42" applyNumberFormat="1" applyFont="1" applyFill="1" applyBorder="1" applyAlignment="1">
      <alignment horizontal="center" vertical="center" wrapText="1"/>
    </xf>
    <xf numFmtId="186" fontId="53" fillId="35" borderId="56" xfId="42" applyNumberFormat="1" applyFont="1" applyFill="1" applyBorder="1" applyAlignment="1">
      <alignment horizontal="center" vertical="center" wrapText="1"/>
    </xf>
    <xf numFmtId="186" fontId="53" fillId="35" borderId="57" xfId="42" applyNumberFormat="1" applyFont="1" applyFill="1" applyBorder="1" applyAlignment="1">
      <alignment horizontal="center" vertical="center" wrapText="1"/>
    </xf>
    <xf numFmtId="186" fontId="53" fillId="35" borderId="0" xfId="42" applyNumberFormat="1" applyFont="1" applyFill="1" applyBorder="1" applyAlignment="1">
      <alignment horizontal="center" vertical="center" wrapText="1"/>
    </xf>
    <xf numFmtId="186" fontId="52" fillId="35" borderId="46" xfId="42" applyNumberFormat="1" applyFont="1" applyFill="1" applyBorder="1" applyAlignment="1">
      <alignment horizontal="center" vertical="center" wrapText="1"/>
    </xf>
    <xf numFmtId="186" fontId="52" fillId="35" borderId="47" xfId="42" applyNumberFormat="1" applyFont="1" applyFill="1" applyBorder="1" applyAlignment="1">
      <alignment horizontal="center" vertical="center" wrapText="1"/>
    </xf>
    <xf numFmtId="186" fontId="53" fillId="35" borderId="46" xfId="42" applyNumberFormat="1" applyFont="1" applyFill="1" applyBorder="1" applyAlignment="1">
      <alignment horizontal="center" vertical="center" wrapText="1"/>
    </xf>
    <xf numFmtId="186" fontId="53" fillId="35" borderId="47" xfId="42" applyNumberFormat="1" applyFont="1" applyFill="1" applyBorder="1" applyAlignment="1">
      <alignment horizontal="center" vertical="center" wrapText="1"/>
    </xf>
    <xf numFmtId="186" fontId="53" fillId="35" borderId="48" xfId="42" applyNumberFormat="1" applyFont="1" applyFill="1" applyBorder="1" applyAlignment="1">
      <alignment horizontal="center" vertical="center" wrapText="1"/>
    </xf>
    <xf numFmtId="0" fontId="52" fillId="35" borderId="61" xfId="0" applyFont="1" applyFill="1" applyBorder="1" applyAlignment="1">
      <alignment horizontal="center" vertical="center"/>
    </xf>
    <xf numFmtId="186" fontId="54" fillId="35" borderId="10" xfId="42" applyNumberFormat="1" applyFont="1" applyFill="1" applyBorder="1" applyAlignment="1">
      <alignment horizontal="center"/>
    </xf>
    <xf numFmtId="186" fontId="54" fillId="35" borderId="11" xfId="42" applyNumberFormat="1" applyFont="1" applyFill="1" applyBorder="1" applyAlignment="1">
      <alignment horizontal="center"/>
    </xf>
    <xf numFmtId="186" fontId="54" fillId="35" borderId="30" xfId="42" applyNumberFormat="1" applyFont="1" applyFill="1" applyBorder="1" applyAlignment="1">
      <alignment horizontal="center"/>
    </xf>
    <xf numFmtId="0" fontId="51" fillId="36" borderId="62" xfId="0" applyFont="1" applyFill="1" applyBorder="1" applyAlignment="1">
      <alignment horizontal="center"/>
    </xf>
    <xf numFmtId="186" fontId="52" fillId="36" borderId="62" xfId="42" applyNumberFormat="1" applyFont="1" applyFill="1" applyBorder="1" applyAlignment="1">
      <alignment/>
    </xf>
    <xf numFmtId="186" fontId="52" fillId="36" borderId="63" xfId="42" applyNumberFormat="1" applyFont="1" applyFill="1" applyBorder="1" applyAlignment="1">
      <alignment/>
    </xf>
    <xf numFmtId="186" fontId="52" fillId="36" borderId="64" xfId="42" applyNumberFormat="1" applyFont="1" applyFill="1" applyBorder="1" applyAlignment="1">
      <alignment/>
    </xf>
    <xf numFmtId="186" fontId="52" fillId="36" borderId="65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INSTITUTO NACIONAL DE FORMACION TECNICO PROFESIONAL, INFOTEP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CURSOS IMPARTIDO POR MEDIOS DE FORMACION, SEGUN AÑOS,                               1982 -2007*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75"/>
          <c:y val="0.35875"/>
          <c:w val="0.484"/>
          <c:h val="0.3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'Hoja1 (2)'!$O$9:$O$13</c:f>
              <c:strCache/>
            </c:strRef>
          </c:cat>
          <c:val>
            <c:numRef>
              <c:f>'Hoja1 (2)'!$P$9:$P$13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INSTITUTO NACIONAL DE FORMACION TECNICO PROFESIONAL, INFOTEP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CURSOS IMPARTIDO POR MEDIOS DE FORMACION, SEGUN AÑOS,                                            1982 -2007*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75"/>
          <c:y val="0.36075"/>
          <c:w val="0.484"/>
          <c:h val="0.3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'Hoja1 (2)'!$O$9:$O$13</c:f>
              <c:strCache>
                <c:ptCount val="5"/>
                <c:pt idx="0">
                  <c:v>CENTROS FIJOS</c:v>
                </c:pt>
                <c:pt idx="1">
                  <c:v>CENTROS OPERATIVOS DEL SISTEMA</c:v>
                </c:pt>
                <c:pt idx="2">
                  <c:v>PROGRAMAS COMUNITARIOS</c:v>
                </c:pt>
                <c:pt idx="3">
                  <c:v>PROGRAMAS CON EMPRESAS</c:v>
                </c:pt>
                <c:pt idx="4">
                  <c:v>ACUERDOS CON INSTITUCIONES</c:v>
                </c:pt>
              </c:strCache>
            </c:strRef>
          </c:cat>
          <c:val>
            <c:numRef>
              <c:f>'Hoja1 (2)'!$P$9:$P$13</c:f>
              <c:numCache>
                <c:ptCount val="5"/>
                <c:pt idx="0">
                  <c:v>17475</c:v>
                </c:pt>
                <c:pt idx="1">
                  <c:v>36239</c:v>
                </c:pt>
                <c:pt idx="2">
                  <c:v>23960</c:v>
                </c:pt>
                <c:pt idx="3">
                  <c:v>59022</c:v>
                </c:pt>
                <c:pt idx="4">
                  <c:v>3417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14</xdr:row>
      <xdr:rowOff>133350</xdr:rowOff>
    </xdr:from>
    <xdr:to>
      <xdr:col>19</xdr:col>
      <xdr:colOff>485775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0306050" y="2714625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39</xdr:row>
      <xdr:rowOff>104775</xdr:rowOff>
    </xdr:from>
    <xdr:to>
      <xdr:col>10</xdr:col>
      <xdr:colOff>695325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1895475" y="7715250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34" sqref="P34"/>
    </sheetView>
  </sheetViews>
  <sheetFormatPr defaultColWidth="11.421875" defaultRowHeight="12.75"/>
  <cols>
    <col min="1" max="1" width="10.140625" style="0" customWidth="1"/>
    <col min="2" max="3" width="11.421875" style="0" customWidth="1"/>
    <col min="4" max="4" width="10.7109375" style="0" customWidth="1"/>
    <col min="5" max="7" width="11.421875" style="0" customWidth="1"/>
    <col min="8" max="8" width="10.7109375" style="0" customWidth="1"/>
    <col min="9" max="11" width="11.421875" style="0" customWidth="1"/>
    <col min="12" max="12" width="9.00390625" style="0" customWidth="1"/>
    <col min="13" max="13" width="11.00390625" style="0" customWidth="1"/>
    <col min="14" max="14" width="11.421875" style="0" customWidth="1"/>
    <col min="15" max="15" width="35.421875" style="0" customWidth="1"/>
  </cols>
  <sheetData>
    <row r="1" spans="1:13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9.75" customHeight="1" thickBot="1">
      <c r="A4" s="1"/>
    </row>
    <row r="5" spans="1:13" ht="13.5" thickTop="1">
      <c r="A5" s="38" t="s">
        <v>2</v>
      </c>
      <c r="B5" s="41" t="s">
        <v>3</v>
      </c>
      <c r="C5" s="42"/>
      <c r="D5" s="45" t="s">
        <v>4</v>
      </c>
      <c r="E5" s="46"/>
      <c r="F5" s="45" t="s">
        <v>10</v>
      </c>
      <c r="G5" s="46"/>
      <c r="H5" s="45" t="s">
        <v>5</v>
      </c>
      <c r="I5" s="46"/>
      <c r="J5" s="45" t="s">
        <v>6</v>
      </c>
      <c r="K5" s="49"/>
      <c r="L5" s="45" t="s">
        <v>7</v>
      </c>
      <c r="M5" s="51"/>
    </row>
    <row r="6" spans="1:13" ht="8.25" customHeight="1">
      <c r="A6" s="39"/>
      <c r="B6" s="43"/>
      <c r="C6" s="44"/>
      <c r="D6" s="47"/>
      <c r="E6" s="48"/>
      <c r="F6" s="47"/>
      <c r="G6" s="48"/>
      <c r="H6" s="47"/>
      <c r="I6" s="48"/>
      <c r="J6" s="47"/>
      <c r="K6" s="50"/>
      <c r="L6" s="47"/>
      <c r="M6" s="52"/>
    </row>
    <row r="7" spans="1:13" ht="18" customHeight="1" thickBot="1">
      <c r="A7" s="40"/>
      <c r="B7" s="2" t="s">
        <v>8</v>
      </c>
      <c r="C7" s="3" t="s">
        <v>9</v>
      </c>
      <c r="D7" s="2" t="s">
        <v>8</v>
      </c>
      <c r="E7" s="3" t="s">
        <v>9</v>
      </c>
      <c r="F7" s="2" t="s">
        <v>8</v>
      </c>
      <c r="G7" s="3" t="s">
        <v>9</v>
      </c>
      <c r="H7" s="2" t="s">
        <v>8</v>
      </c>
      <c r="I7" s="3" t="s">
        <v>9</v>
      </c>
      <c r="J7" s="2" t="s">
        <v>8</v>
      </c>
      <c r="K7" s="23" t="s">
        <v>9</v>
      </c>
      <c r="L7" s="2" t="s">
        <v>8</v>
      </c>
      <c r="M7" s="4" t="s">
        <v>9</v>
      </c>
    </row>
    <row r="8" spans="1:16" ht="16.5" customHeight="1">
      <c r="A8" s="5">
        <v>1982</v>
      </c>
      <c r="B8" s="6">
        <v>50</v>
      </c>
      <c r="C8" s="6">
        <v>899</v>
      </c>
      <c r="D8" s="7">
        <v>5</v>
      </c>
      <c r="E8" s="8">
        <v>81</v>
      </c>
      <c r="F8" s="6">
        <v>6</v>
      </c>
      <c r="G8" s="8">
        <v>103</v>
      </c>
      <c r="H8" s="6">
        <v>20</v>
      </c>
      <c r="I8" s="8">
        <v>337</v>
      </c>
      <c r="J8" s="6">
        <v>19</v>
      </c>
      <c r="K8" s="24">
        <v>378</v>
      </c>
      <c r="L8" s="6">
        <v>0</v>
      </c>
      <c r="M8" s="9">
        <v>0</v>
      </c>
      <c r="O8" t="s">
        <v>15</v>
      </c>
      <c r="P8" t="s">
        <v>16</v>
      </c>
    </row>
    <row r="9" spans="1:16" ht="16.5" customHeight="1">
      <c r="A9" s="10">
        <v>1983</v>
      </c>
      <c r="B9" s="6">
        <v>404</v>
      </c>
      <c r="C9" s="6">
        <v>7330</v>
      </c>
      <c r="D9" s="6">
        <v>10</v>
      </c>
      <c r="E9" s="8">
        <v>122</v>
      </c>
      <c r="F9" s="6">
        <v>91</v>
      </c>
      <c r="G9" s="8">
        <v>1649</v>
      </c>
      <c r="H9" s="6">
        <v>198</v>
      </c>
      <c r="I9" s="8">
        <v>3613</v>
      </c>
      <c r="J9" s="6">
        <v>105</v>
      </c>
      <c r="K9" s="25">
        <v>1946</v>
      </c>
      <c r="L9" s="6">
        <v>0</v>
      </c>
      <c r="M9" s="11">
        <v>0</v>
      </c>
      <c r="O9" t="s">
        <v>4</v>
      </c>
      <c r="P9" s="34">
        <v>17475</v>
      </c>
    </row>
    <row r="10" spans="1:16" ht="16.5" customHeight="1">
      <c r="A10" s="10">
        <v>1984</v>
      </c>
      <c r="B10" s="6">
        <v>566</v>
      </c>
      <c r="C10" s="6">
        <v>9521</v>
      </c>
      <c r="D10" s="6">
        <v>12</v>
      </c>
      <c r="E10" s="8">
        <v>155</v>
      </c>
      <c r="F10" s="6">
        <v>127</v>
      </c>
      <c r="G10" s="8">
        <v>2177</v>
      </c>
      <c r="H10" s="6">
        <v>340</v>
      </c>
      <c r="I10" s="8">
        <v>5781</v>
      </c>
      <c r="J10" s="6">
        <v>87</v>
      </c>
      <c r="K10" s="25">
        <v>1408</v>
      </c>
      <c r="L10" s="6">
        <v>0</v>
      </c>
      <c r="M10" s="11">
        <v>0</v>
      </c>
      <c r="O10" t="s">
        <v>14</v>
      </c>
      <c r="P10" s="34">
        <v>36239</v>
      </c>
    </row>
    <row r="11" spans="1:16" ht="16.5" customHeight="1">
      <c r="A11" s="10">
        <v>1985</v>
      </c>
      <c r="B11" s="6">
        <v>644</v>
      </c>
      <c r="C11" s="6">
        <v>9309</v>
      </c>
      <c r="D11" s="6">
        <v>15</v>
      </c>
      <c r="E11" s="8">
        <v>204</v>
      </c>
      <c r="F11" s="6">
        <v>64</v>
      </c>
      <c r="G11" s="8">
        <v>913</v>
      </c>
      <c r="H11" s="6">
        <v>422</v>
      </c>
      <c r="I11" s="8">
        <v>5997</v>
      </c>
      <c r="J11" s="6">
        <v>143</v>
      </c>
      <c r="K11" s="25">
        <v>2195</v>
      </c>
      <c r="L11" s="6">
        <v>0</v>
      </c>
      <c r="M11" s="11">
        <v>0</v>
      </c>
      <c r="O11" t="s">
        <v>5</v>
      </c>
      <c r="P11" s="34">
        <v>23960</v>
      </c>
    </row>
    <row r="12" spans="1:16" ht="16.5" customHeight="1">
      <c r="A12" s="10">
        <v>1986</v>
      </c>
      <c r="B12" s="6">
        <v>636</v>
      </c>
      <c r="C12" s="6">
        <v>9566</v>
      </c>
      <c r="D12" s="6">
        <v>18</v>
      </c>
      <c r="E12" s="8">
        <v>234</v>
      </c>
      <c r="F12" s="6">
        <v>62</v>
      </c>
      <c r="G12" s="8">
        <v>822</v>
      </c>
      <c r="H12" s="6">
        <v>418</v>
      </c>
      <c r="I12" s="8">
        <v>6215</v>
      </c>
      <c r="J12" s="6">
        <v>138</v>
      </c>
      <c r="K12" s="25">
        <v>2295</v>
      </c>
      <c r="L12" s="6">
        <v>0</v>
      </c>
      <c r="M12" s="11">
        <v>0</v>
      </c>
      <c r="O12" t="s">
        <v>6</v>
      </c>
      <c r="P12" s="34">
        <v>59022</v>
      </c>
    </row>
    <row r="13" spans="1:16" ht="16.5" customHeight="1">
      <c r="A13" s="10">
        <v>1987</v>
      </c>
      <c r="B13" s="6">
        <v>483</v>
      </c>
      <c r="C13" s="6">
        <v>7386</v>
      </c>
      <c r="D13" s="6">
        <v>36</v>
      </c>
      <c r="E13" s="8">
        <v>469</v>
      </c>
      <c r="F13" s="6">
        <v>29</v>
      </c>
      <c r="G13" s="8">
        <v>418</v>
      </c>
      <c r="H13" s="6">
        <v>294</v>
      </c>
      <c r="I13" s="8">
        <v>4422</v>
      </c>
      <c r="J13" s="6">
        <v>124</v>
      </c>
      <c r="K13" s="25">
        <v>2077</v>
      </c>
      <c r="L13" s="6">
        <v>0</v>
      </c>
      <c r="M13" s="11">
        <v>0</v>
      </c>
      <c r="O13" t="s">
        <v>7</v>
      </c>
      <c r="P13" s="34">
        <v>3417</v>
      </c>
    </row>
    <row r="14" spans="1:16" ht="16.5" customHeight="1">
      <c r="A14" s="10">
        <v>1988</v>
      </c>
      <c r="B14" s="6">
        <v>822</v>
      </c>
      <c r="C14" s="6">
        <v>12725</v>
      </c>
      <c r="D14" s="6">
        <v>97</v>
      </c>
      <c r="E14" s="8">
        <v>1392</v>
      </c>
      <c r="F14" s="6">
        <v>119</v>
      </c>
      <c r="G14" s="8">
        <v>1751</v>
      </c>
      <c r="H14" s="6">
        <v>398</v>
      </c>
      <c r="I14" s="8">
        <v>6028</v>
      </c>
      <c r="J14" s="6">
        <v>208</v>
      </c>
      <c r="K14" s="25">
        <v>3554</v>
      </c>
      <c r="L14" s="6">
        <v>0</v>
      </c>
      <c r="M14" s="11">
        <v>0</v>
      </c>
      <c r="O14" t="s">
        <v>3</v>
      </c>
      <c r="P14" s="33">
        <f>SUM(P9:P13)</f>
        <v>140113</v>
      </c>
    </row>
    <row r="15" spans="1:13" ht="16.5" customHeight="1">
      <c r="A15" s="10">
        <v>1989</v>
      </c>
      <c r="B15" s="6">
        <v>940</v>
      </c>
      <c r="C15" s="6">
        <v>14852</v>
      </c>
      <c r="D15" s="6">
        <v>110</v>
      </c>
      <c r="E15" s="8">
        <v>1583</v>
      </c>
      <c r="F15" s="6">
        <v>98</v>
      </c>
      <c r="G15" s="8">
        <v>1440</v>
      </c>
      <c r="H15" s="6">
        <v>490</v>
      </c>
      <c r="I15" s="8">
        <v>7828</v>
      </c>
      <c r="J15" s="6">
        <v>242</v>
      </c>
      <c r="K15" s="25">
        <v>4001</v>
      </c>
      <c r="L15" s="6">
        <v>0</v>
      </c>
      <c r="M15" s="11">
        <v>0</v>
      </c>
    </row>
    <row r="16" spans="1:13" ht="16.5" customHeight="1">
      <c r="A16" s="10">
        <v>1990</v>
      </c>
      <c r="B16" s="6">
        <v>1106</v>
      </c>
      <c r="C16" s="6">
        <v>16209</v>
      </c>
      <c r="D16" s="6">
        <v>137</v>
      </c>
      <c r="E16" s="8">
        <v>1845</v>
      </c>
      <c r="F16" s="6">
        <v>122</v>
      </c>
      <c r="G16" s="8">
        <v>1608</v>
      </c>
      <c r="H16" s="6">
        <v>647</v>
      </c>
      <c r="I16" s="8">
        <v>9591</v>
      </c>
      <c r="J16" s="6">
        <v>200</v>
      </c>
      <c r="K16" s="25">
        <v>3165</v>
      </c>
      <c r="L16" s="6">
        <v>0</v>
      </c>
      <c r="M16" s="11">
        <v>0</v>
      </c>
    </row>
    <row r="17" spans="1:13" ht="16.5" customHeight="1">
      <c r="A17" s="10">
        <v>1991</v>
      </c>
      <c r="B17" s="6">
        <v>1220</v>
      </c>
      <c r="C17" s="6">
        <v>19278</v>
      </c>
      <c r="D17" s="6">
        <v>188</v>
      </c>
      <c r="E17" s="8">
        <v>2706</v>
      </c>
      <c r="F17" s="6">
        <v>132</v>
      </c>
      <c r="G17" s="8">
        <v>1975</v>
      </c>
      <c r="H17" s="6">
        <v>459</v>
      </c>
      <c r="I17" s="8">
        <v>7249</v>
      </c>
      <c r="J17" s="6">
        <v>441</v>
      </c>
      <c r="K17" s="25">
        <v>7348</v>
      </c>
      <c r="L17" s="6">
        <v>0</v>
      </c>
      <c r="M17" s="11">
        <v>0</v>
      </c>
    </row>
    <row r="18" spans="1:13" ht="16.5" customHeight="1">
      <c r="A18" s="10">
        <v>1992</v>
      </c>
      <c r="B18" s="6">
        <v>1441</v>
      </c>
      <c r="C18" s="6">
        <v>22774</v>
      </c>
      <c r="D18" s="6">
        <v>253</v>
      </c>
      <c r="E18" s="8">
        <v>3601</v>
      </c>
      <c r="F18" s="6">
        <v>190</v>
      </c>
      <c r="G18" s="8">
        <v>2971</v>
      </c>
      <c r="H18" s="6">
        <v>528</v>
      </c>
      <c r="I18" s="8">
        <v>8457</v>
      </c>
      <c r="J18" s="6">
        <v>470</v>
      </c>
      <c r="K18" s="25">
        <v>7745</v>
      </c>
      <c r="L18" s="6">
        <v>0</v>
      </c>
      <c r="M18" s="11">
        <v>0</v>
      </c>
    </row>
    <row r="19" spans="1:13" ht="16.5" customHeight="1">
      <c r="A19" s="10">
        <v>1993</v>
      </c>
      <c r="B19" s="6">
        <v>2276</v>
      </c>
      <c r="C19" s="6">
        <v>37871</v>
      </c>
      <c r="D19" s="6">
        <v>351</v>
      </c>
      <c r="E19" s="8">
        <v>4869</v>
      </c>
      <c r="F19" s="6">
        <v>490</v>
      </c>
      <c r="G19" s="8">
        <v>8229</v>
      </c>
      <c r="H19" s="6">
        <v>624</v>
      </c>
      <c r="I19" s="8">
        <v>10341</v>
      </c>
      <c r="J19" s="6">
        <v>811</v>
      </c>
      <c r="K19" s="25">
        <v>14432</v>
      </c>
      <c r="L19" s="6">
        <v>0</v>
      </c>
      <c r="M19" s="11">
        <v>0</v>
      </c>
    </row>
    <row r="20" spans="1:13" ht="16.5" customHeight="1">
      <c r="A20" s="10">
        <v>1994</v>
      </c>
      <c r="B20" s="6">
        <v>3204</v>
      </c>
      <c r="C20" s="6">
        <v>52600</v>
      </c>
      <c r="D20" s="6">
        <v>387</v>
      </c>
      <c r="E20" s="8">
        <v>5458</v>
      </c>
      <c r="F20" s="6">
        <v>642</v>
      </c>
      <c r="G20" s="8">
        <v>10550</v>
      </c>
      <c r="H20" s="6">
        <v>775</v>
      </c>
      <c r="I20" s="8">
        <v>13240</v>
      </c>
      <c r="J20" s="6">
        <v>1400</v>
      </c>
      <c r="K20" s="25">
        <v>23352</v>
      </c>
      <c r="L20" s="6">
        <v>0</v>
      </c>
      <c r="M20" s="11">
        <v>0</v>
      </c>
    </row>
    <row r="21" spans="1:13" ht="16.5" customHeight="1">
      <c r="A21" s="10">
        <v>1995</v>
      </c>
      <c r="B21" s="6">
        <v>3055</v>
      </c>
      <c r="C21" s="6">
        <v>55320</v>
      </c>
      <c r="D21" s="6">
        <v>423</v>
      </c>
      <c r="E21" s="8">
        <v>6884</v>
      </c>
      <c r="F21" s="6">
        <v>408</v>
      </c>
      <c r="G21" s="8">
        <v>6855</v>
      </c>
      <c r="H21" s="6">
        <v>988</v>
      </c>
      <c r="I21" s="8">
        <v>16395</v>
      </c>
      <c r="J21" s="6">
        <v>1236</v>
      </c>
      <c r="K21" s="25">
        <v>25186</v>
      </c>
      <c r="L21" s="6">
        <v>0</v>
      </c>
      <c r="M21" s="11">
        <v>0</v>
      </c>
    </row>
    <row r="22" spans="1:13" ht="16.5" customHeight="1">
      <c r="A22" s="10">
        <v>1996</v>
      </c>
      <c r="B22" s="6">
        <v>3321</v>
      </c>
      <c r="C22" s="6">
        <v>58488</v>
      </c>
      <c r="D22" s="6">
        <v>547</v>
      </c>
      <c r="E22" s="8">
        <v>7986</v>
      </c>
      <c r="F22" s="6">
        <v>588</v>
      </c>
      <c r="G22" s="8">
        <v>10005</v>
      </c>
      <c r="H22" s="6">
        <v>976</v>
      </c>
      <c r="I22" s="8">
        <v>16003</v>
      </c>
      <c r="J22" s="6">
        <v>1210</v>
      </c>
      <c r="K22" s="25">
        <v>24494</v>
      </c>
      <c r="L22" s="6">
        <v>0</v>
      </c>
      <c r="M22" s="11">
        <v>0</v>
      </c>
    </row>
    <row r="23" spans="1:13" ht="16.5" customHeight="1">
      <c r="A23" s="10">
        <v>1997</v>
      </c>
      <c r="B23" s="6">
        <v>4340</v>
      </c>
      <c r="C23" s="6">
        <v>77290</v>
      </c>
      <c r="D23" s="6">
        <v>632</v>
      </c>
      <c r="E23" s="8">
        <v>9404</v>
      </c>
      <c r="F23" s="6">
        <v>991</v>
      </c>
      <c r="G23" s="8">
        <v>16975</v>
      </c>
      <c r="H23" s="6">
        <v>1152</v>
      </c>
      <c r="I23" s="8">
        <v>19136</v>
      </c>
      <c r="J23" s="6">
        <v>1565</v>
      </c>
      <c r="K23" s="25">
        <v>31775</v>
      </c>
      <c r="L23" s="6">
        <v>0</v>
      </c>
      <c r="M23" s="11">
        <v>0</v>
      </c>
    </row>
    <row r="24" spans="1:13" ht="16.5" customHeight="1">
      <c r="A24" s="12">
        <v>1998</v>
      </c>
      <c r="B24" s="6">
        <v>5141</v>
      </c>
      <c r="C24" s="6">
        <v>92656</v>
      </c>
      <c r="D24" s="6">
        <v>792</v>
      </c>
      <c r="E24" s="8">
        <v>11883</v>
      </c>
      <c r="F24" s="6">
        <v>959</v>
      </c>
      <c r="G24" s="8">
        <v>16462</v>
      </c>
      <c r="H24" s="6">
        <v>1398</v>
      </c>
      <c r="I24" s="8">
        <v>23331</v>
      </c>
      <c r="J24" s="6">
        <v>1992</v>
      </c>
      <c r="K24" s="25">
        <v>40980</v>
      </c>
      <c r="L24" s="6">
        <v>0</v>
      </c>
      <c r="M24" s="11">
        <v>0</v>
      </c>
    </row>
    <row r="25" spans="1:13" ht="16.5" customHeight="1">
      <c r="A25" s="10">
        <v>1999</v>
      </c>
      <c r="B25" s="6">
        <v>6797</v>
      </c>
      <c r="C25" s="6">
        <v>125322</v>
      </c>
      <c r="D25" s="6">
        <v>972</v>
      </c>
      <c r="E25" s="8">
        <v>15433</v>
      </c>
      <c r="F25" s="6">
        <v>1559</v>
      </c>
      <c r="G25" s="8">
        <v>27716</v>
      </c>
      <c r="H25" s="6">
        <v>1254</v>
      </c>
      <c r="I25" s="8">
        <v>22437</v>
      </c>
      <c r="J25" s="6">
        <v>3012</v>
      </c>
      <c r="K25" s="25">
        <v>59736</v>
      </c>
      <c r="L25" s="6">
        <v>0</v>
      </c>
      <c r="M25" s="11">
        <v>0</v>
      </c>
    </row>
    <row r="26" spans="1:13" ht="16.5" customHeight="1">
      <c r="A26" s="10">
        <v>2000</v>
      </c>
      <c r="B26" s="6">
        <v>8423</v>
      </c>
      <c r="C26" s="6">
        <v>151162</v>
      </c>
      <c r="D26" s="6">
        <v>1083</v>
      </c>
      <c r="E26" s="8">
        <v>16528</v>
      </c>
      <c r="F26" s="6">
        <v>2322</v>
      </c>
      <c r="G26" s="8">
        <v>40971</v>
      </c>
      <c r="H26" s="6">
        <v>1474</v>
      </c>
      <c r="I26" s="8">
        <v>27591</v>
      </c>
      <c r="J26" s="6">
        <v>3544</v>
      </c>
      <c r="K26" s="25">
        <v>66072</v>
      </c>
      <c r="L26" s="6">
        <v>0</v>
      </c>
      <c r="M26" s="11">
        <v>0</v>
      </c>
    </row>
    <row r="27" spans="1:13" ht="16.5" customHeight="1">
      <c r="A27" s="10">
        <v>2001</v>
      </c>
      <c r="B27" s="6">
        <v>10330</v>
      </c>
      <c r="C27" s="6">
        <v>189143</v>
      </c>
      <c r="D27" s="6">
        <v>1287</v>
      </c>
      <c r="E27" s="8">
        <v>20516</v>
      </c>
      <c r="F27" s="6">
        <v>2988</v>
      </c>
      <c r="G27" s="8">
        <v>55318</v>
      </c>
      <c r="H27" s="6">
        <v>1747</v>
      </c>
      <c r="I27" s="8">
        <v>34203</v>
      </c>
      <c r="J27" s="6">
        <v>4308</v>
      </c>
      <c r="K27" s="25">
        <v>79106</v>
      </c>
      <c r="L27" s="6">
        <v>0</v>
      </c>
      <c r="M27" s="11">
        <v>0</v>
      </c>
    </row>
    <row r="28" spans="1:13" ht="16.5" customHeight="1">
      <c r="A28" s="5">
        <v>2002</v>
      </c>
      <c r="B28" s="6">
        <v>12651</v>
      </c>
      <c r="C28" s="6">
        <v>226770</v>
      </c>
      <c r="D28" s="13">
        <v>1588</v>
      </c>
      <c r="E28" s="14">
        <v>23741</v>
      </c>
      <c r="F28" s="13">
        <v>3846</v>
      </c>
      <c r="G28" s="14">
        <v>71248</v>
      </c>
      <c r="H28" s="13">
        <v>2104</v>
      </c>
      <c r="I28" s="14">
        <v>40652</v>
      </c>
      <c r="J28" s="13">
        <v>5113</v>
      </c>
      <c r="K28" s="26">
        <v>91129</v>
      </c>
      <c r="L28" s="13">
        <v>0</v>
      </c>
      <c r="M28" s="15">
        <v>0</v>
      </c>
    </row>
    <row r="29" spans="1:13" ht="16.5" customHeight="1">
      <c r="A29" s="5">
        <v>2003</v>
      </c>
      <c r="B29" s="6">
        <v>13816</v>
      </c>
      <c r="C29" s="6">
        <v>246639</v>
      </c>
      <c r="D29" s="13">
        <v>1631</v>
      </c>
      <c r="E29" s="14">
        <v>24925</v>
      </c>
      <c r="F29" s="13">
        <v>4052</v>
      </c>
      <c r="G29" s="14">
        <v>75645</v>
      </c>
      <c r="H29" s="13">
        <v>1642</v>
      </c>
      <c r="I29" s="14">
        <v>31651</v>
      </c>
      <c r="J29" s="13">
        <v>6491</v>
      </c>
      <c r="K29" s="26">
        <v>114418</v>
      </c>
      <c r="L29" s="13">
        <v>0</v>
      </c>
      <c r="M29" s="11">
        <v>0</v>
      </c>
    </row>
    <row r="30" spans="1:13" ht="16.5" customHeight="1">
      <c r="A30" s="20">
        <v>2004</v>
      </c>
      <c r="B30" s="6">
        <v>13635</v>
      </c>
      <c r="C30" s="6">
        <v>243621</v>
      </c>
      <c r="D30" s="13">
        <v>1580</v>
      </c>
      <c r="E30" s="14">
        <v>24018</v>
      </c>
      <c r="F30" s="13">
        <v>4178</v>
      </c>
      <c r="G30" s="14">
        <v>75483</v>
      </c>
      <c r="H30" s="13">
        <v>1137</v>
      </c>
      <c r="I30" s="14">
        <v>21533</v>
      </c>
      <c r="J30" s="13">
        <v>6490</v>
      </c>
      <c r="K30" s="26">
        <v>118216</v>
      </c>
      <c r="L30" s="13">
        <v>250</v>
      </c>
      <c r="M30" s="15">
        <v>4371</v>
      </c>
    </row>
    <row r="31" spans="1:13" ht="16.5" customHeight="1">
      <c r="A31" s="10">
        <v>2005</v>
      </c>
      <c r="B31" s="27">
        <f aca="true" t="shared" si="0" ref="B31:C33">+D31+F31+H31+J31+L31</f>
        <v>15298</v>
      </c>
      <c r="C31" s="27">
        <f t="shared" si="0"/>
        <v>264899</v>
      </c>
      <c r="D31" s="6">
        <v>1589</v>
      </c>
      <c r="E31" s="28">
        <v>24110</v>
      </c>
      <c r="F31" s="6">
        <f>1339+3322</f>
        <v>4661</v>
      </c>
      <c r="G31" s="28">
        <f>22898+60150</f>
        <v>83048</v>
      </c>
      <c r="H31" s="6">
        <v>908</v>
      </c>
      <c r="I31" s="28">
        <v>16573</v>
      </c>
      <c r="J31" s="6">
        <f>2287+4719</f>
        <v>7006</v>
      </c>
      <c r="K31" s="25">
        <f>39633+80469</f>
        <v>120102</v>
      </c>
      <c r="L31" s="6">
        <v>1134</v>
      </c>
      <c r="M31" s="11">
        <v>21066</v>
      </c>
    </row>
    <row r="32" spans="1:13" ht="16.5" customHeight="1">
      <c r="A32" s="10" t="s">
        <v>11</v>
      </c>
      <c r="B32" s="27">
        <f t="shared" si="0"/>
        <v>14196</v>
      </c>
      <c r="C32" s="27">
        <f t="shared" si="0"/>
        <v>266787</v>
      </c>
      <c r="D32" s="6">
        <v>1883</v>
      </c>
      <c r="E32" s="28">
        <v>31457</v>
      </c>
      <c r="F32" s="6">
        <v>3971</v>
      </c>
      <c r="G32" s="28">
        <v>79833</v>
      </c>
      <c r="H32" s="6">
        <v>1430</v>
      </c>
      <c r="I32" s="28">
        <v>29069</v>
      </c>
      <c r="J32" s="6">
        <f>2059+4011</f>
        <v>6070</v>
      </c>
      <c r="K32" s="25">
        <f>38381+71615</f>
        <v>109996</v>
      </c>
      <c r="L32" s="6">
        <v>842</v>
      </c>
      <c r="M32" s="11">
        <v>16432</v>
      </c>
    </row>
    <row r="33" spans="1:13" ht="16.5" customHeight="1" thickBot="1">
      <c r="A33" s="16" t="s">
        <v>12</v>
      </c>
      <c r="B33" s="27">
        <f t="shared" si="0"/>
        <v>15318</v>
      </c>
      <c r="C33" s="27">
        <f t="shared" si="0"/>
        <v>290032</v>
      </c>
      <c r="D33" s="18">
        <f>1842+7</f>
        <v>1849</v>
      </c>
      <c r="E33" s="19">
        <f>36697+169</f>
        <v>36866</v>
      </c>
      <c r="F33" s="18">
        <f>3492+52</f>
        <v>3544</v>
      </c>
      <c r="G33" s="19">
        <f>66654+916</f>
        <v>67570</v>
      </c>
      <c r="H33" s="18">
        <v>2137</v>
      </c>
      <c r="I33" s="19">
        <v>41323</v>
      </c>
      <c r="J33" s="18">
        <f>2072+4525</f>
        <v>6597</v>
      </c>
      <c r="K33" s="19">
        <f>43645+77541</f>
        <v>121186</v>
      </c>
      <c r="L33" s="18">
        <f>1044+147</f>
        <v>1191</v>
      </c>
      <c r="M33" s="32">
        <f>20265+2822</f>
        <v>23087</v>
      </c>
    </row>
    <row r="34" spans="1:13" ht="16.5" customHeight="1" thickBot="1">
      <c r="A34" s="17" t="s">
        <v>3</v>
      </c>
      <c r="B34" s="21">
        <f aca="true" t="shared" si="1" ref="B34:M34">SUM(B8:B33)</f>
        <v>140113</v>
      </c>
      <c r="C34" s="22">
        <f t="shared" si="1"/>
        <v>2508449</v>
      </c>
      <c r="D34" s="30">
        <f t="shared" si="1"/>
        <v>17475</v>
      </c>
      <c r="E34" s="29">
        <f t="shared" si="1"/>
        <v>276470</v>
      </c>
      <c r="F34" s="30">
        <f t="shared" si="1"/>
        <v>36239</v>
      </c>
      <c r="G34" s="29">
        <f t="shared" si="1"/>
        <v>661735</v>
      </c>
      <c r="H34" s="30">
        <f t="shared" si="1"/>
        <v>23960</v>
      </c>
      <c r="I34" s="29">
        <f t="shared" si="1"/>
        <v>428996</v>
      </c>
      <c r="J34" s="30">
        <f t="shared" si="1"/>
        <v>59022</v>
      </c>
      <c r="K34" s="29">
        <f t="shared" si="1"/>
        <v>1076292</v>
      </c>
      <c r="L34" s="30">
        <f t="shared" si="1"/>
        <v>3417</v>
      </c>
      <c r="M34" s="31">
        <f t="shared" si="1"/>
        <v>64956</v>
      </c>
    </row>
    <row r="35" spans="1:13" ht="13.5" thickTop="1">
      <c r="A35" s="35" t="s">
        <v>13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7" spans="2:3" ht="12.75">
      <c r="B37" s="33"/>
      <c r="C37" s="33"/>
    </row>
  </sheetData>
  <sheetProtection/>
  <mergeCells count="11">
    <mergeCell ref="L5:M6"/>
    <mergeCell ref="A35:M35"/>
    <mergeCell ref="A1:M1"/>
    <mergeCell ref="A2:M2"/>
    <mergeCell ref="A3:M3"/>
    <mergeCell ref="A5:A7"/>
    <mergeCell ref="B5:C6"/>
    <mergeCell ref="D5:E6"/>
    <mergeCell ref="F5:G6"/>
    <mergeCell ref="H5:I6"/>
    <mergeCell ref="J5:K6"/>
  </mergeCells>
  <printOptions/>
  <pageMargins left="1.1" right="0.25" top="0.45" bottom="1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6.140625" style="0" customWidth="1"/>
    <col min="2" max="2" width="10.140625" style="0" customWidth="1"/>
    <col min="3" max="4" width="11.421875" style="0" customWidth="1"/>
    <col min="5" max="5" width="10.7109375" style="0" customWidth="1"/>
    <col min="6" max="8" width="11.421875" style="0" customWidth="1"/>
    <col min="9" max="9" width="10.7109375" style="0" customWidth="1"/>
    <col min="10" max="12" width="11.421875" style="0" customWidth="1"/>
    <col min="13" max="13" width="9.00390625" style="0" customWidth="1"/>
    <col min="14" max="14" width="11.00390625" style="0" customWidth="1"/>
  </cols>
  <sheetData>
    <row r="1" spans="2:14" ht="12.75">
      <c r="B1" s="64" t="s">
        <v>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2:14" ht="12.75">
      <c r="B2" s="67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2:14" ht="12.75">
      <c r="B3" s="70" t="s">
        <v>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4" ht="12.75">
      <c r="B4" s="73" t="s">
        <v>2</v>
      </c>
      <c r="C4" s="74" t="s">
        <v>3</v>
      </c>
      <c r="D4" s="75"/>
      <c r="E4" s="76" t="s">
        <v>4</v>
      </c>
      <c r="F4" s="77"/>
      <c r="G4" s="76" t="s">
        <v>10</v>
      </c>
      <c r="H4" s="77"/>
      <c r="I4" s="76" t="s">
        <v>5</v>
      </c>
      <c r="J4" s="77"/>
      <c r="K4" s="76" t="s">
        <v>6</v>
      </c>
      <c r="L4" s="78"/>
      <c r="M4" s="76" t="s">
        <v>7</v>
      </c>
      <c r="N4" s="77"/>
    </row>
    <row r="5" spans="2:14" ht="8.25" customHeight="1">
      <c r="B5" s="73"/>
      <c r="C5" s="79"/>
      <c r="D5" s="80"/>
      <c r="E5" s="81"/>
      <c r="F5" s="82"/>
      <c r="G5" s="81"/>
      <c r="H5" s="82"/>
      <c r="I5" s="81"/>
      <c r="J5" s="82"/>
      <c r="K5" s="81"/>
      <c r="L5" s="83"/>
      <c r="M5" s="81"/>
      <c r="N5" s="82"/>
    </row>
    <row r="6" spans="2:14" ht="18" customHeight="1" thickBot="1">
      <c r="B6" s="84"/>
      <c r="C6" s="85" t="s">
        <v>8</v>
      </c>
      <c r="D6" s="86" t="s">
        <v>9</v>
      </c>
      <c r="E6" s="85" t="s">
        <v>8</v>
      </c>
      <c r="F6" s="86" t="s">
        <v>9</v>
      </c>
      <c r="G6" s="85" t="s">
        <v>8</v>
      </c>
      <c r="H6" s="86" t="s">
        <v>9</v>
      </c>
      <c r="I6" s="85" t="s">
        <v>8</v>
      </c>
      <c r="J6" s="86" t="s">
        <v>9</v>
      </c>
      <c r="K6" s="85" t="s">
        <v>8</v>
      </c>
      <c r="L6" s="87" t="s">
        <v>9</v>
      </c>
      <c r="M6" s="85" t="s">
        <v>8</v>
      </c>
      <c r="N6" s="86" t="s">
        <v>9</v>
      </c>
    </row>
    <row r="7" spans="2:14" ht="16.5" customHeight="1">
      <c r="B7" s="54">
        <v>1982</v>
      </c>
      <c r="C7" s="6">
        <v>50</v>
      </c>
      <c r="D7" s="6">
        <v>899</v>
      </c>
      <c r="E7" s="7">
        <v>5</v>
      </c>
      <c r="F7" s="8">
        <v>81</v>
      </c>
      <c r="G7" s="6">
        <v>6</v>
      </c>
      <c r="H7" s="8">
        <v>103</v>
      </c>
      <c r="I7" s="6">
        <v>20</v>
      </c>
      <c r="J7" s="8">
        <v>337</v>
      </c>
      <c r="K7" s="6">
        <v>19</v>
      </c>
      <c r="L7" s="24">
        <v>378</v>
      </c>
      <c r="M7" s="6">
        <v>0</v>
      </c>
      <c r="N7" s="55">
        <v>0</v>
      </c>
    </row>
    <row r="8" spans="2:14" ht="16.5" customHeight="1">
      <c r="B8" s="56">
        <v>1983</v>
      </c>
      <c r="C8" s="6">
        <v>404</v>
      </c>
      <c r="D8" s="6">
        <v>7330</v>
      </c>
      <c r="E8" s="6">
        <v>10</v>
      </c>
      <c r="F8" s="8">
        <v>122</v>
      </c>
      <c r="G8" s="6">
        <v>91</v>
      </c>
      <c r="H8" s="8">
        <v>1649</v>
      </c>
      <c r="I8" s="6">
        <v>198</v>
      </c>
      <c r="J8" s="8">
        <v>3613</v>
      </c>
      <c r="K8" s="6">
        <v>105</v>
      </c>
      <c r="L8" s="25">
        <v>1946</v>
      </c>
      <c r="M8" s="6">
        <v>0</v>
      </c>
      <c r="N8" s="57">
        <v>0</v>
      </c>
    </row>
    <row r="9" spans="2:14" ht="16.5" customHeight="1">
      <c r="B9" s="56">
        <v>1984</v>
      </c>
      <c r="C9" s="6">
        <v>566</v>
      </c>
      <c r="D9" s="6">
        <v>9521</v>
      </c>
      <c r="E9" s="6">
        <v>12</v>
      </c>
      <c r="F9" s="8">
        <v>155</v>
      </c>
      <c r="G9" s="6">
        <v>127</v>
      </c>
      <c r="H9" s="8">
        <v>2177</v>
      </c>
      <c r="I9" s="6">
        <v>340</v>
      </c>
      <c r="J9" s="8">
        <v>5781</v>
      </c>
      <c r="K9" s="6">
        <v>87</v>
      </c>
      <c r="L9" s="25">
        <v>1408</v>
      </c>
      <c r="M9" s="6">
        <v>0</v>
      </c>
      <c r="N9" s="57">
        <v>0</v>
      </c>
    </row>
    <row r="10" spans="2:14" ht="16.5" customHeight="1">
      <c r="B10" s="56">
        <v>1985</v>
      </c>
      <c r="C10" s="6">
        <v>644</v>
      </c>
      <c r="D10" s="6">
        <v>9309</v>
      </c>
      <c r="E10" s="6">
        <v>15</v>
      </c>
      <c r="F10" s="8">
        <v>204</v>
      </c>
      <c r="G10" s="6">
        <v>64</v>
      </c>
      <c r="H10" s="8">
        <v>913</v>
      </c>
      <c r="I10" s="6">
        <v>422</v>
      </c>
      <c r="J10" s="8">
        <v>5997</v>
      </c>
      <c r="K10" s="6">
        <v>143</v>
      </c>
      <c r="L10" s="25">
        <v>2195</v>
      </c>
      <c r="M10" s="6">
        <v>0</v>
      </c>
      <c r="N10" s="57">
        <v>0</v>
      </c>
    </row>
    <row r="11" spans="2:14" ht="16.5" customHeight="1">
      <c r="B11" s="56">
        <v>1986</v>
      </c>
      <c r="C11" s="6">
        <v>636</v>
      </c>
      <c r="D11" s="6">
        <v>9566</v>
      </c>
      <c r="E11" s="6">
        <v>18</v>
      </c>
      <c r="F11" s="8">
        <v>234</v>
      </c>
      <c r="G11" s="6">
        <v>62</v>
      </c>
      <c r="H11" s="8">
        <v>822</v>
      </c>
      <c r="I11" s="6">
        <v>418</v>
      </c>
      <c r="J11" s="8">
        <v>6215</v>
      </c>
      <c r="K11" s="6">
        <v>138</v>
      </c>
      <c r="L11" s="25">
        <v>2295</v>
      </c>
      <c r="M11" s="6">
        <v>0</v>
      </c>
      <c r="N11" s="57">
        <v>0</v>
      </c>
    </row>
    <row r="12" spans="2:14" ht="16.5" customHeight="1">
      <c r="B12" s="56">
        <v>1987</v>
      </c>
      <c r="C12" s="6">
        <v>483</v>
      </c>
      <c r="D12" s="6">
        <v>7386</v>
      </c>
      <c r="E12" s="6">
        <v>36</v>
      </c>
      <c r="F12" s="8">
        <v>469</v>
      </c>
      <c r="G12" s="6">
        <v>29</v>
      </c>
      <c r="H12" s="8">
        <v>418</v>
      </c>
      <c r="I12" s="6">
        <v>294</v>
      </c>
      <c r="J12" s="8">
        <v>4422</v>
      </c>
      <c r="K12" s="6">
        <v>124</v>
      </c>
      <c r="L12" s="25">
        <v>2077</v>
      </c>
      <c r="M12" s="6">
        <v>0</v>
      </c>
      <c r="N12" s="57">
        <v>0</v>
      </c>
    </row>
    <row r="13" spans="2:14" ht="16.5" customHeight="1">
      <c r="B13" s="56">
        <v>1988</v>
      </c>
      <c r="C13" s="6">
        <v>822</v>
      </c>
      <c r="D13" s="6">
        <v>12725</v>
      </c>
      <c r="E13" s="6">
        <v>97</v>
      </c>
      <c r="F13" s="8">
        <v>1392</v>
      </c>
      <c r="G13" s="6">
        <v>119</v>
      </c>
      <c r="H13" s="8">
        <v>1751</v>
      </c>
      <c r="I13" s="6">
        <v>398</v>
      </c>
      <c r="J13" s="8">
        <v>6028</v>
      </c>
      <c r="K13" s="6">
        <v>208</v>
      </c>
      <c r="L13" s="25">
        <v>3554</v>
      </c>
      <c r="M13" s="6">
        <v>0</v>
      </c>
      <c r="N13" s="57">
        <v>0</v>
      </c>
    </row>
    <row r="14" spans="2:14" ht="16.5" customHeight="1">
      <c r="B14" s="56">
        <v>1989</v>
      </c>
      <c r="C14" s="6">
        <v>940</v>
      </c>
      <c r="D14" s="6">
        <v>14852</v>
      </c>
      <c r="E14" s="6">
        <v>110</v>
      </c>
      <c r="F14" s="8">
        <v>1583</v>
      </c>
      <c r="G14" s="6">
        <v>98</v>
      </c>
      <c r="H14" s="8">
        <v>1440</v>
      </c>
      <c r="I14" s="6">
        <v>490</v>
      </c>
      <c r="J14" s="8">
        <v>7828</v>
      </c>
      <c r="K14" s="6">
        <v>242</v>
      </c>
      <c r="L14" s="25">
        <v>4001</v>
      </c>
      <c r="M14" s="6">
        <v>0</v>
      </c>
      <c r="N14" s="57">
        <v>0</v>
      </c>
    </row>
    <row r="15" spans="2:14" ht="16.5" customHeight="1">
      <c r="B15" s="56">
        <v>1990</v>
      </c>
      <c r="C15" s="6">
        <v>1106</v>
      </c>
      <c r="D15" s="6">
        <v>16209</v>
      </c>
      <c r="E15" s="6">
        <v>137</v>
      </c>
      <c r="F15" s="8">
        <v>1845</v>
      </c>
      <c r="G15" s="6">
        <v>122</v>
      </c>
      <c r="H15" s="8">
        <v>1608</v>
      </c>
      <c r="I15" s="6">
        <v>647</v>
      </c>
      <c r="J15" s="8">
        <v>9591</v>
      </c>
      <c r="K15" s="6">
        <v>200</v>
      </c>
      <c r="L15" s="25">
        <v>3165</v>
      </c>
      <c r="M15" s="6">
        <v>0</v>
      </c>
      <c r="N15" s="57">
        <v>0</v>
      </c>
    </row>
    <row r="16" spans="2:14" ht="16.5" customHeight="1">
      <c r="B16" s="56">
        <v>1991</v>
      </c>
      <c r="C16" s="6">
        <v>1220</v>
      </c>
      <c r="D16" s="6">
        <v>19278</v>
      </c>
      <c r="E16" s="6">
        <v>188</v>
      </c>
      <c r="F16" s="8">
        <v>2706</v>
      </c>
      <c r="G16" s="6">
        <v>132</v>
      </c>
      <c r="H16" s="8">
        <v>1975</v>
      </c>
      <c r="I16" s="6">
        <v>459</v>
      </c>
      <c r="J16" s="8">
        <v>7249</v>
      </c>
      <c r="K16" s="6">
        <v>441</v>
      </c>
      <c r="L16" s="25">
        <v>7348</v>
      </c>
      <c r="M16" s="6">
        <v>0</v>
      </c>
      <c r="N16" s="57">
        <v>0</v>
      </c>
    </row>
    <row r="17" spans="2:14" ht="16.5" customHeight="1">
      <c r="B17" s="56">
        <v>1992</v>
      </c>
      <c r="C17" s="6">
        <v>1441</v>
      </c>
      <c r="D17" s="6">
        <v>22774</v>
      </c>
      <c r="E17" s="6">
        <v>253</v>
      </c>
      <c r="F17" s="8">
        <v>3601</v>
      </c>
      <c r="G17" s="6">
        <v>190</v>
      </c>
      <c r="H17" s="8">
        <v>2971</v>
      </c>
      <c r="I17" s="6">
        <v>528</v>
      </c>
      <c r="J17" s="8">
        <v>8457</v>
      </c>
      <c r="K17" s="6">
        <v>470</v>
      </c>
      <c r="L17" s="25">
        <v>7745</v>
      </c>
      <c r="M17" s="6">
        <v>0</v>
      </c>
      <c r="N17" s="57">
        <v>0</v>
      </c>
    </row>
    <row r="18" spans="2:14" ht="16.5" customHeight="1">
      <c r="B18" s="56">
        <v>1993</v>
      </c>
      <c r="C18" s="6">
        <v>2276</v>
      </c>
      <c r="D18" s="6">
        <v>37871</v>
      </c>
      <c r="E18" s="6">
        <v>351</v>
      </c>
      <c r="F18" s="8">
        <v>4869</v>
      </c>
      <c r="G18" s="6">
        <v>490</v>
      </c>
      <c r="H18" s="8">
        <v>8229</v>
      </c>
      <c r="I18" s="6">
        <v>624</v>
      </c>
      <c r="J18" s="8">
        <v>10341</v>
      </c>
      <c r="K18" s="6">
        <v>811</v>
      </c>
      <c r="L18" s="25">
        <v>14432</v>
      </c>
      <c r="M18" s="6">
        <v>0</v>
      </c>
      <c r="N18" s="57">
        <v>0</v>
      </c>
    </row>
    <row r="19" spans="2:14" ht="16.5" customHeight="1">
      <c r="B19" s="56">
        <v>1994</v>
      </c>
      <c r="C19" s="6">
        <v>3204</v>
      </c>
      <c r="D19" s="6">
        <v>52600</v>
      </c>
      <c r="E19" s="6">
        <v>387</v>
      </c>
      <c r="F19" s="8">
        <v>5458</v>
      </c>
      <c r="G19" s="6">
        <v>642</v>
      </c>
      <c r="H19" s="8">
        <v>10550</v>
      </c>
      <c r="I19" s="6">
        <v>775</v>
      </c>
      <c r="J19" s="8">
        <v>13240</v>
      </c>
      <c r="K19" s="6">
        <v>1400</v>
      </c>
      <c r="L19" s="25">
        <v>23352</v>
      </c>
      <c r="M19" s="6">
        <v>0</v>
      </c>
      <c r="N19" s="57">
        <v>0</v>
      </c>
    </row>
    <row r="20" spans="2:14" ht="16.5" customHeight="1">
      <c r="B20" s="56">
        <v>1995</v>
      </c>
      <c r="C20" s="6">
        <v>3055</v>
      </c>
      <c r="D20" s="6">
        <v>55320</v>
      </c>
      <c r="E20" s="6">
        <v>423</v>
      </c>
      <c r="F20" s="8">
        <v>6884</v>
      </c>
      <c r="G20" s="6">
        <v>408</v>
      </c>
      <c r="H20" s="8">
        <v>6855</v>
      </c>
      <c r="I20" s="6">
        <v>988</v>
      </c>
      <c r="J20" s="8">
        <v>16395</v>
      </c>
      <c r="K20" s="6">
        <v>1236</v>
      </c>
      <c r="L20" s="25">
        <v>25186</v>
      </c>
      <c r="M20" s="6">
        <v>0</v>
      </c>
      <c r="N20" s="57">
        <v>0</v>
      </c>
    </row>
    <row r="21" spans="2:14" ht="16.5" customHeight="1">
      <c r="B21" s="56">
        <v>1996</v>
      </c>
      <c r="C21" s="6">
        <v>3321</v>
      </c>
      <c r="D21" s="6">
        <v>58488</v>
      </c>
      <c r="E21" s="6">
        <v>547</v>
      </c>
      <c r="F21" s="8">
        <v>7986</v>
      </c>
      <c r="G21" s="6">
        <v>588</v>
      </c>
      <c r="H21" s="8">
        <v>10005</v>
      </c>
      <c r="I21" s="6">
        <v>976</v>
      </c>
      <c r="J21" s="8">
        <v>16003</v>
      </c>
      <c r="K21" s="6">
        <v>1210</v>
      </c>
      <c r="L21" s="25">
        <v>24494</v>
      </c>
      <c r="M21" s="6">
        <v>0</v>
      </c>
      <c r="N21" s="57">
        <v>0</v>
      </c>
    </row>
    <row r="22" spans="2:14" ht="16.5" customHeight="1">
      <c r="B22" s="56">
        <v>1997</v>
      </c>
      <c r="C22" s="6">
        <v>4340</v>
      </c>
      <c r="D22" s="6">
        <v>77290</v>
      </c>
      <c r="E22" s="6">
        <v>632</v>
      </c>
      <c r="F22" s="8">
        <v>9404</v>
      </c>
      <c r="G22" s="6">
        <v>991</v>
      </c>
      <c r="H22" s="8">
        <v>16975</v>
      </c>
      <c r="I22" s="6">
        <v>1152</v>
      </c>
      <c r="J22" s="8">
        <v>19136</v>
      </c>
      <c r="K22" s="6">
        <v>1565</v>
      </c>
      <c r="L22" s="25">
        <v>31775</v>
      </c>
      <c r="M22" s="6">
        <v>0</v>
      </c>
      <c r="N22" s="57">
        <v>0</v>
      </c>
    </row>
    <row r="23" spans="2:14" ht="16.5" customHeight="1">
      <c r="B23" s="58">
        <v>1998</v>
      </c>
      <c r="C23" s="6">
        <v>5141</v>
      </c>
      <c r="D23" s="6">
        <v>92656</v>
      </c>
      <c r="E23" s="6">
        <v>792</v>
      </c>
      <c r="F23" s="8">
        <v>11883</v>
      </c>
      <c r="G23" s="6">
        <v>959</v>
      </c>
      <c r="H23" s="8">
        <v>16462</v>
      </c>
      <c r="I23" s="6">
        <v>1398</v>
      </c>
      <c r="J23" s="8">
        <v>23331</v>
      </c>
      <c r="K23" s="6">
        <v>1992</v>
      </c>
      <c r="L23" s="25">
        <v>40980</v>
      </c>
      <c r="M23" s="6">
        <v>0</v>
      </c>
      <c r="N23" s="57">
        <v>0</v>
      </c>
    </row>
    <row r="24" spans="2:14" ht="16.5" customHeight="1">
      <c r="B24" s="56">
        <v>1999</v>
      </c>
      <c r="C24" s="6">
        <v>6797</v>
      </c>
      <c r="D24" s="6">
        <v>125322</v>
      </c>
      <c r="E24" s="6">
        <v>972</v>
      </c>
      <c r="F24" s="8">
        <v>15433</v>
      </c>
      <c r="G24" s="6">
        <v>1559</v>
      </c>
      <c r="H24" s="8">
        <v>27716</v>
      </c>
      <c r="I24" s="6">
        <v>1254</v>
      </c>
      <c r="J24" s="8">
        <v>22437</v>
      </c>
      <c r="K24" s="6">
        <v>3012</v>
      </c>
      <c r="L24" s="25">
        <v>59736</v>
      </c>
      <c r="M24" s="6">
        <v>0</v>
      </c>
      <c r="N24" s="57">
        <v>0</v>
      </c>
    </row>
    <row r="25" spans="2:14" ht="16.5" customHeight="1">
      <c r="B25" s="56">
        <v>2000</v>
      </c>
      <c r="C25" s="6">
        <v>8423</v>
      </c>
      <c r="D25" s="6">
        <v>151162</v>
      </c>
      <c r="E25" s="6">
        <v>1083</v>
      </c>
      <c r="F25" s="8">
        <v>16528</v>
      </c>
      <c r="G25" s="6">
        <v>2322</v>
      </c>
      <c r="H25" s="8">
        <v>40971</v>
      </c>
      <c r="I25" s="6">
        <v>1474</v>
      </c>
      <c r="J25" s="8">
        <v>27591</v>
      </c>
      <c r="K25" s="6">
        <v>3544</v>
      </c>
      <c r="L25" s="25">
        <v>66072</v>
      </c>
      <c r="M25" s="6">
        <v>0</v>
      </c>
      <c r="N25" s="57">
        <v>0</v>
      </c>
    </row>
    <row r="26" spans="2:14" ht="16.5" customHeight="1">
      <c r="B26" s="56">
        <v>2001</v>
      </c>
      <c r="C26" s="6">
        <v>10330</v>
      </c>
      <c r="D26" s="6">
        <v>189143</v>
      </c>
      <c r="E26" s="6">
        <v>1287</v>
      </c>
      <c r="F26" s="8">
        <v>20516</v>
      </c>
      <c r="G26" s="6">
        <v>2988</v>
      </c>
      <c r="H26" s="8">
        <v>55318</v>
      </c>
      <c r="I26" s="6">
        <v>1747</v>
      </c>
      <c r="J26" s="8">
        <v>34203</v>
      </c>
      <c r="K26" s="6">
        <v>4308</v>
      </c>
      <c r="L26" s="25">
        <v>79106</v>
      </c>
      <c r="M26" s="6">
        <v>0</v>
      </c>
      <c r="N26" s="57">
        <v>0</v>
      </c>
    </row>
    <row r="27" spans="2:14" ht="16.5" customHeight="1">
      <c r="B27" s="54">
        <v>2002</v>
      </c>
      <c r="C27" s="6">
        <v>12651</v>
      </c>
      <c r="D27" s="6">
        <v>226770</v>
      </c>
      <c r="E27" s="13">
        <v>1588</v>
      </c>
      <c r="F27" s="14">
        <v>23741</v>
      </c>
      <c r="G27" s="13">
        <v>3846</v>
      </c>
      <c r="H27" s="14">
        <v>71248</v>
      </c>
      <c r="I27" s="13">
        <v>2104</v>
      </c>
      <c r="J27" s="14">
        <v>40652</v>
      </c>
      <c r="K27" s="13">
        <v>5113</v>
      </c>
      <c r="L27" s="26">
        <v>91129</v>
      </c>
      <c r="M27" s="13">
        <v>0</v>
      </c>
      <c r="N27" s="59">
        <v>0</v>
      </c>
    </row>
    <row r="28" spans="2:14" ht="16.5" customHeight="1">
      <c r="B28" s="54">
        <v>2003</v>
      </c>
      <c r="C28" s="6">
        <v>13816</v>
      </c>
      <c r="D28" s="6">
        <v>246639</v>
      </c>
      <c r="E28" s="13">
        <v>1631</v>
      </c>
      <c r="F28" s="14">
        <v>24925</v>
      </c>
      <c r="G28" s="13">
        <v>4052</v>
      </c>
      <c r="H28" s="14">
        <v>75645</v>
      </c>
      <c r="I28" s="13">
        <v>1642</v>
      </c>
      <c r="J28" s="14">
        <v>31651</v>
      </c>
      <c r="K28" s="13">
        <v>6491</v>
      </c>
      <c r="L28" s="26">
        <v>114418</v>
      </c>
      <c r="M28" s="13">
        <v>0</v>
      </c>
      <c r="N28" s="57">
        <v>0</v>
      </c>
    </row>
    <row r="29" spans="2:14" ht="16.5" customHeight="1">
      <c r="B29" s="60">
        <v>2004</v>
      </c>
      <c r="C29" s="6">
        <v>13635</v>
      </c>
      <c r="D29" s="6">
        <v>243621</v>
      </c>
      <c r="E29" s="13">
        <v>1580</v>
      </c>
      <c r="F29" s="14">
        <v>24018</v>
      </c>
      <c r="G29" s="13">
        <v>4178</v>
      </c>
      <c r="H29" s="14">
        <v>75483</v>
      </c>
      <c r="I29" s="13">
        <v>1137</v>
      </c>
      <c r="J29" s="14">
        <v>21533</v>
      </c>
      <c r="K29" s="13">
        <v>6490</v>
      </c>
      <c r="L29" s="26">
        <v>118216</v>
      </c>
      <c r="M29" s="13">
        <v>250</v>
      </c>
      <c r="N29" s="59">
        <v>4371</v>
      </c>
    </row>
    <row r="30" spans="2:14" ht="16.5" customHeight="1">
      <c r="B30" s="56">
        <v>2005</v>
      </c>
      <c r="C30" s="27">
        <f aca="true" t="shared" si="0" ref="C30:D32">+E30+G30+I30+K30+M30</f>
        <v>15298</v>
      </c>
      <c r="D30" s="27">
        <f t="shared" si="0"/>
        <v>264899</v>
      </c>
      <c r="E30" s="6">
        <v>1589</v>
      </c>
      <c r="F30" s="28">
        <v>24110</v>
      </c>
      <c r="G30" s="6">
        <f>1339+3322</f>
        <v>4661</v>
      </c>
      <c r="H30" s="28">
        <f>22898+60150</f>
        <v>83048</v>
      </c>
      <c r="I30" s="6">
        <v>908</v>
      </c>
      <c r="J30" s="28">
        <v>16573</v>
      </c>
      <c r="K30" s="6">
        <f>2287+4719</f>
        <v>7006</v>
      </c>
      <c r="L30" s="25">
        <f>39633+80469</f>
        <v>120102</v>
      </c>
      <c r="M30" s="6">
        <v>1134</v>
      </c>
      <c r="N30" s="57">
        <v>21066</v>
      </c>
    </row>
    <row r="31" spans="2:14" ht="16.5" customHeight="1">
      <c r="B31" s="56" t="s">
        <v>11</v>
      </c>
      <c r="C31" s="27">
        <f t="shared" si="0"/>
        <v>14196</v>
      </c>
      <c r="D31" s="27">
        <f t="shared" si="0"/>
        <v>266787</v>
      </c>
      <c r="E31" s="6">
        <v>1883</v>
      </c>
      <c r="F31" s="28">
        <v>31457</v>
      </c>
      <c r="G31" s="6">
        <v>3971</v>
      </c>
      <c r="H31" s="28">
        <v>79833</v>
      </c>
      <c r="I31" s="6">
        <v>1430</v>
      </c>
      <c r="J31" s="28">
        <v>29069</v>
      </c>
      <c r="K31" s="6">
        <f>2059+4011</f>
        <v>6070</v>
      </c>
      <c r="L31" s="25">
        <f>38381+71615</f>
        <v>109996</v>
      </c>
      <c r="M31" s="6">
        <v>842</v>
      </c>
      <c r="N31" s="57">
        <v>16432</v>
      </c>
    </row>
    <row r="32" spans="2:14" ht="16.5" customHeight="1" thickBot="1">
      <c r="B32" s="61" t="s">
        <v>12</v>
      </c>
      <c r="C32" s="27">
        <f t="shared" si="0"/>
        <v>15318</v>
      </c>
      <c r="D32" s="27">
        <f t="shared" si="0"/>
        <v>290032</v>
      </c>
      <c r="E32" s="18">
        <f>1842+7</f>
        <v>1849</v>
      </c>
      <c r="F32" s="19">
        <f>36697+169</f>
        <v>36866</v>
      </c>
      <c r="G32" s="18">
        <f>3492+52</f>
        <v>3544</v>
      </c>
      <c r="H32" s="19">
        <f>66654+916</f>
        <v>67570</v>
      </c>
      <c r="I32" s="18">
        <v>2137</v>
      </c>
      <c r="J32" s="19">
        <v>41323</v>
      </c>
      <c r="K32" s="18">
        <f>2072+4525</f>
        <v>6597</v>
      </c>
      <c r="L32" s="19">
        <f>43645+77541</f>
        <v>121186</v>
      </c>
      <c r="M32" s="18">
        <f>1044+147</f>
        <v>1191</v>
      </c>
      <c r="N32" s="62">
        <f>20265+2822</f>
        <v>23087</v>
      </c>
    </row>
    <row r="33" spans="2:14" ht="16.5" customHeight="1" thickBot="1">
      <c r="B33" s="88" t="s">
        <v>3</v>
      </c>
      <c r="C33" s="89">
        <f aca="true" t="shared" si="1" ref="C33:N33">SUM(C7:C32)</f>
        <v>140113</v>
      </c>
      <c r="D33" s="90">
        <f t="shared" si="1"/>
        <v>2508449</v>
      </c>
      <c r="E33" s="91">
        <f t="shared" si="1"/>
        <v>17475</v>
      </c>
      <c r="F33" s="92">
        <f t="shared" si="1"/>
        <v>276470</v>
      </c>
      <c r="G33" s="91">
        <f t="shared" si="1"/>
        <v>36239</v>
      </c>
      <c r="H33" s="92">
        <f t="shared" si="1"/>
        <v>661735</v>
      </c>
      <c r="I33" s="91">
        <f t="shared" si="1"/>
        <v>23960</v>
      </c>
      <c r="J33" s="92">
        <f t="shared" si="1"/>
        <v>428996</v>
      </c>
      <c r="K33" s="91">
        <f t="shared" si="1"/>
        <v>59022</v>
      </c>
      <c r="L33" s="92">
        <f t="shared" si="1"/>
        <v>1076292</v>
      </c>
      <c r="M33" s="91">
        <f t="shared" si="1"/>
        <v>3417</v>
      </c>
      <c r="N33" s="92">
        <f t="shared" si="1"/>
        <v>64956</v>
      </c>
    </row>
    <row r="34" spans="2:14" ht="12.75">
      <c r="B34" s="53" t="s">
        <v>13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2:14" ht="12.7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2.7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2:14" ht="12.7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9" spans="3:4" ht="12.75">
      <c r="C39" s="33">
        <f>15318-C32</f>
        <v>0</v>
      </c>
      <c r="D39" s="33">
        <f>290032-D32</f>
        <v>0</v>
      </c>
    </row>
  </sheetData>
  <sheetProtection/>
  <mergeCells count="11">
    <mergeCell ref="B34:N34"/>
    <mergeCell ref="B1:N1"/>
    <mergeCell ref="B2:N2"/>
    <mergeCell ref="B3:N3"/>
    <mergeCell ref="B4:B6"/>
    <mergeCell ref="C4:D5"/>
    <mergeCell ref="E4:F5"/>
    <mergeCell ref="G4:H5"/>
    <mergeCell ref="I4:J5"/>
    <mergeCell ref="K4:L5"/>
    <mergeCell ref="M4:N5"/>
  </mergeCells>
  <printOptions/>
  <pageMargins left="1.1" right="0.25" top="0.45" bottom="1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nsalcedo</dc:creator>
  <cp:keywords/>
  <dc:description/>
  <cp:lastModifiedBy>Guillermina</cp:lastModifiedBy>
  <cp:lastPrinted>2007-05-24T16:04:17Z</cp:lastPrinted>
  <dcterms:created xsi:type="dcterms:W3CDTF">2006-03-30T21:03:10Z</dcterms:created>
  <dcterms:modified xsi:type="dcterms:W3CDTF">2008-06-02T20:11:11Z</dcterms:modified>
  <cp:category/>
  <cp:version/>
  <cp:contentType/>
  <cp:contentStatus/>
</cp:coreProperties>
</file>