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20" windowWidth="11280" windowHeight="11145" activeTab="0"/>
  </bookViews>
  <sheets>
    <sheet name="IED x país 1993-2012 Prelimina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bla2" localSheetId="0" hidden="1">#REF!</definedName>
    <definedName name="_bla2" hidden="1">#REF!</definedName>
    <definedName name="_bla3" localSheetId="0" hidden="1">#REF!</definedName>
    <definedName name="_bla3" hidden="1">#REF!</definedName>
    <definedName name="_bla4" localSheetId="0" hidden="1">#REF!</definedName>
    <definedName name="_bla4" hidden="1">#REF!</definedName>
    <definedName name="_MatMult_A" localSheetId="0" hidden="1">'[1]Fax a enviar'!#REF!</definedName>
    <definedName name="_MatMult_A" hidden="1">'[1]Fax a enviar'!#REF!</definedName>
    <definedName name="_MatMult_AxB" localSheetId="0" hidden="1">'[1]Fax a enviar'!#REF!</definedName>
    <definedName name="_MatMult_AxB" hidden="1">'[1]Fax a enviar'!#REF!</definedName>
    <definedName name="_MatMult_B" localSheetId="0" hidden="1">'[1]Fax a enviar'!#REF!</definedName>
    <definedName name="_MatMult_B" hidden="1">'[1]Fax a enviar'!#REF!</definedName>
    <definedName name="_Order1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" localSheetId="0" hidden="1">#REF!</definedName>
    <definedName name="A" hidden="1">#REF!</definedName>
    <definedName name="_xlnm.Print_Area" localSheetId="0">'IED x país 1993-2012 Preliminar'!$B$1:$X$34</definedName>
    <definedName name="B" localSheetId="0" hidden="1">#REF!</definedName>
    <definedName name="B" hidden="1">#REF!</definedName>
    <definedName name="bla" localSheetId="0" hidden="1">#REF!</definedName>
    <definedName name="bla" hidden="1">#REF!</definedName>
    <definedName name="d" localSheetId="0" hidden="1">'[2]Fax a enviar'!#REF!</definedName>
    <definedName name="d" hidden="1">'[2]Fax a enviar'!#REF!</definedName>
    <definedName name="ddgdg" localSheetId="0" hidden="1">#REF!</definedName>
    <definedName name="ddgdg" hidden="1">#REF!</definedName>
    <definedName name="dfdf" localSheetId="0" hidden="1">'[3]Fax a enviar'!#REF!</definedName>
    <definedName name="dfdf" hidden="1">'[3]Fax a enviar'!#REF!</definedName>
    <definedName name="dfdfsd" localSheetId="0" hidden="1">'[4]Fax a enviar'!#REF!</definedName>
    <definedName name="dfdfsd" hidden="1">'[4]Fax a enviar'!#REF!</definedName>
    <definedName name="dfdgfdfd" localSheetId="0" hidden="1">'[1]Fax a enviar'!#REF!</definedName>
    <definedName name="dfdgfdfd" hidden="1">'[1]Fax a enviar'!#REF!</definedName>
    <definedName name="dfdgfdsfsd" localSheetId="0" hidden="1">#REF!</definedName>
    <definedName name="dfdgfdsfsd" hidden="1">#REF!</definedName>
    <definedName name="dgdgd" localSheetId="0" hidden="1">#REF!</definedName>
    <definedName name="dgdgd" hidden="1">#REF!</definedName>
    <definedName name="ds" localSheetId="0" hidden="1">'[2]Fax a enviar'!#REF!</definedName>
    <definedName name="ds" hidden="1">'[2]Fax a enviar'!#REF!</definedName>
    <definedName name="dsds" localSheetId="0" hidden="1">'[3]Fax a enviar'!#REF!</definedName>
    <definedName name="dsds" hidden="1">'[3]Fax a enviar'!#REF!</definedName>
    <definedName name="eeeeeeeeee" localSheetId="0" hidden="1">#REF!</definedName>
    <definedName name="eeeeeeeeee" hidden="1">#REF!</definedName>
    <definedName name="efdgd" localSheetId="0" hidden="1">'[5]Fax a enviar'!#REF!</definedName>
    <definedName name="efdgd" hidden="1">'[5]Fax a enviar'!#REF!</definedName>
    <definedName name="efefte" localSheetId="0" hidden="1">'[5]Fax a enviar'!#REF!</definedName>
    <definedName name="efefte" hidden="1">'[5]Fax a enviar'!#REF!</definedName>
    <definedName name="efsdfsd" localSheetId="0" hidden="1">#REF!</definedName>
    <definedName name="efsdfsd" hidden="1">#REF!</definedName>
    <definedName name="erererer" localSheetId="0" hidden="1">'[3]Fax a enviar'!#REF!</definedName>
    <definedName name="erererer" hidden="1">'[3]Fax a enviar'!#REF!</definedName>
    <definedName name="ererwrw" localSheetId="0" hidden="1">'[1]Fax a enviar'!#REF!</definedName>
    <definedName name="ererwrw" hidden="1">'[1]Fax a enviar'!#REF!</definedName>
    <definedName name="etewte" localSheetId="0" hidden="1">#REF!</definedName>
    <definedName name="etewte" hidden="1">#REF!</definedName>
    <definedName name="etwt" localSheetId="0" hidden="1">#REF!</definedName>
    <definedName name="etwt" hidden="1">#REF!</definedName>
    <definedName name="F" localSheetId="0" hidden="1">'[2]Fax a enviar'!#REF!</definedName>
    <definedName name="F" hidden="1">'[2]Fax a enviar'!#REF!</definedName>
    <definedName name="fdfd" localSheetId="0" hidden="1">'[6]Fax a enviar'!#REF!</definedName>
    <definedName name="fdfd" hidden="1">'[6]Fax a enviar'!#REF!</definedName>
    <definedName name="fdfdd" localSheetId="0" hidden="1">#REF!</definedName>
    <definedName name="fdfdd" hidden="1">#REF!</definedName>
    <definedName name="fdfddf" localSheetId="0" hidden="1">#REF!</definedName>
    <definedName name="fdfddf" hidden="1">#REF!</definedName>
    <definedName name="fdfdf" localSheetId="0" hidden="1">'[6]Fax a enviar'!#REF!</definedName>
    <definedName name="fdfdf" hidden="1">'[6]Fax a enviar'!#REF!</definedName>
    <definedName name="fdfds" localSheetId="0" hidden="1">#REF!</definedName>
    <definedName name="fdfds" hidden="1">#REF!</definedName>
    <definedName name="fdfdsafsdf" localSheetId="0" hidden="1">'[4]Fax a enviar'!#REF!</definedName>
    <definedName name="fdfdsafsdf" hidden="1">'[4]Fax a enviar'!#REF!</definedName>
    <definedName name="fdfdsf" localSheetId="0" hidden="1">#REF!</definedName>
    <definedName name="fdfdsf" hidden="1">#REF!</definedName>
    <definedName name="feere" localSheetId="0" hidden="1">'[3]Fax a enviar'!#REF!</definedName>
    <definedName name="feere" hidden="1">'[3]Fax a enviar'!#REF!</definedName>
    <definedName name="fef" localSheetId="0" hidden="1">'[2]Fax a enviar'!#REF!</definedName>
    <definedName name="fef" hidden="1">'[2]Fax a enviar'!#REF!</definedName>
    <definedName name="fff" localSheetId="0" hidden="1">#REF!</definedName>
    <definedName name="fff" hidden="1">#REF!</definedName>
    <definedName name="ffffff" localSheetId="0" hidden="1">#REF!</definedName>
    <definedName name="ffffff" hidden="1">#REF!</definedName>
    <definedName name="fffffffff" localSheetId="0" hidden="1">'[3]Fax a enviar'!#REF!</definedName>
    <definedName name="fffffffff" hidden="1">'[3]Fax a enviar'!#REF!</definedName>
    <definedName name="fgfg" localSheetId="0" hidden="1">'[1]Fax a enviar'!#REF!</definedName>
    <definedName name="fgfg" hidden="1">'[1]Fax a enviar'!#REF!</definedName>
    <definedName name="fghfghf" localSheetId="0" hidden="1">'[7]Fax a enviar'!#REF!</definedName>
    <definedName name="fghfghf" hidden="1">'[7]Fax a enviar'!#REF!</definedName>
    <definedName name="fhnfdj" localSheetId="0" hidden="1">'[3]Fax a enviar'!#REF!</definedName>
    <definedName name="fhnfdj" hidden="1">'[3]Fax a enviar'!#REF!</definedName>
    <definedName name="fsdsdfa" localSheetId="0" hidden="1">'[4]Fax a enviar'!#REF!</definedName>
    <definedName name="fsdsdfa" hidden="1">'[4]Fax a enviar'!#REF!</definedName>
    <definedName name="gdg" localSheetId="0" hidden="1">'[3]Fax a enviar'!#REF!</definedName>
    <definedName name="gdg" hidden="1">'[3]Fax a enviar'!#REF!</definedName>
    <definedName name="gdgd" localSheetId="0" hidden="1">'[5]Fax a enviar'!#REF!</definedName>
    <definedName name="gdgd" hidden="1">'[5]Fax a enviar'!#REF!</definedName>
    <definedName name="grtrt" localSheetId="0" hidden="1">'[1]Fax a enviar'!#REF!</definedName>
    <definedName name="grtrt" hidden="1">'[1]Fax a enviar'!#REF!</definedName>
    <definedName name="gtryrtyr" localSheetId="0" hidden="1">#REF!</definedName>
    <definedName name="gtryrtyr" hidden="1">#REF!</definedName>
    <definedName name="h" localSheetId="0" hidden="1">#REF!</definedName>
    <definedName name="h" hidden="1">#REF!</definedName>
    <definedName name="hfhfhf" localSheetId="0" hidden="1">'[3]Fax a enviar'!#REF!</definedName>
    <definedName name="hfhfhf" hidden="1">'[3]Fax a enviar'!#REF!</definedName>
    <definedName name="hjkhgkky" localSheetId="0" hidden="1">'[1]Fax a enviar'!#REF!</definedName>
    <definedName name="hjkhgkky" hidden="1">'[1]Fax a enviar'!#REF!</definedName>
    <definedName name="hkh" localSheetId="0" hidden="1">#REF!</definedName>
    <definedName name="hkh" hidden="1">#REF!</definedName>
    <definedName name="hkhkh" localSheetId="0" hidden="1">#REF!</definedName>
    <definedName name="hkhkh" hidden="1">#REF!</definedName>
    <definedName name="iiiiiiiiiii" localSheetId="0" hidden="1">#REF!</definedName>
    <definedName name="iiiiiiiiiii" hidden="1">#REF!</definedName>
    <definedName name="iiiiiiiiiiii" localSheetId="0" hidden="1">'[3]Fax a enviar'!#REF!</definedName>
    <definedName name="iiiiiiiiiiii" hidden="1">'[3]Fax a enviar'!#REF!</definedName>
    <definedName name="iiiiiiiiiiiiiiiii" localSheetId="0" hidden="1">'[3]Fax a enviar'!#REF!</definedName>
    <definedName name="iiiiiiiiiiiiiiiii" hidden="1">'[3]Fax a enviar'!#REF!</definedName>
    <definedName name="iiiiiiiiiiiiiiiiiiiiiiiiii" localSheetId="0" hidden="1">#REF!</definedName>
    <definedName name="iiiiiiiiiiiiiiiiiiiiiiiiii" hidden="1">#REF!</definedName>
    <definedName name="iyiyiy" localSheetId="0" hidden="1">#REF!</definedName>
    <definedName name="iyiyiy" hidden="1">#REF!</definedName>
    <definedName name="jutjugyj" localSheetId="0" hidden="1">#REF!</definedName>
    <definedName name="jutjugyj" hidden="1">#REF!</definedName>
    <definedName name="khkh" localSheetId="0" hidden="1">'[3]Fax a enviar'!#REF!</definedName>
    <definedName name="khkh" hidden="1">'[3]Fax a enviar'!#REF!</definedName>
    <definedName name="kjkj" localSheetId="0" hidden="1">'[3]Fax a enviar'!#REF!</definedName>
    <definedName name="kjkj" hidden="1">'[3]Fax a enviar'!#REF!</definedName>
    <definedName name="kykiyu" localSheetId="0" hidden="1">'[3]Fax a enviar'!#REF!</definedName>
    <definedName name="kykiyu" hidden="1">'[3]Fax a enviar'!#REF!</definedName>
    <definedName name="oipio" localSheetId="0" hidden="1">#REF!</definedName>
    <definedName name="oipio" hidden="1">#REF!</definedName>
    <definedName name="oiulfdgdgh" localSheetId="0" hidden="1">'[3]Fax a enviar'!#REF!</definedName>
    <definedName name="oiulfdgdgh" hidden="1">'[3]Fax a enviar'!#REF!</definedName>
    <definedName name="ooooooooo" localSheetId="0" hidden="1">#REF!</definedName>
    <definedName name="ooooooooo" hidden="1">#REF!</definedName>
    <definedName name="poooooooooo" localSheetId="0" hidden="1">'[3]Fax a enviar'!#REF!</definedName>
    <definedName name="poooooooooo" hidden="1">'[3]Fax a enviar'!#REF!</definedName>
    <definedName name="ppoooooooooo" localSheetId="0" hidden="1">#REF!</definedName>
    <definedName name="ppoooooooooo" hidden="1">#REF!</definedName>
    <definedName name="pppppppppp" localSheetId="0" hidden="1">#REF!</definedName>
    <definedName name="pppppppppp" hidden="1">#REF!</definedName>
    <definedName name="ppppppppppppp" localSheetId="0" hidden="1">#REF!</definedName>
    <definedName name="ppppppppppppp" hidden="1">#REF!</definedName>
    <definedName name="REGREOUT" localSheetId="0" hidden="1">#REF!</definedName>
    <definedName name="REGREOUT" hidden="1">#REF!</definedName>
    <definedName name="REGREX" localSheetId="0" hidden="1">#REF!</definedName>
    <definedName name="REGREX" hidden="1">#REF!</definedName>
    <definedName name="REGREY" localSheetId="0" hidden="1">#REF!</definedName>
    <definedName name="REGREY" hidden="1">#REF!</definedName>
    <definedName name="rerer" localSheetId="0" hidden="1">#REF!</definedName>
    <definedName name="rerer" hidden="1">#REF!</definedName>
    <definedName name="retre" localSheetId="0" hidden="1">'[3]Fax a enviar'!#REF!</definedName>
    <definedName name="retre" hidden="1">'[3]Fax a enviar'!#REF!</definedName>
    <definedName name="rgdfgd" localSheetId="0" hidden="1">#REF!</definedName>
    <definedName name="rgdfgd" hidden="1">#REF!</definedName>
    <definedName name="ri" localSheetId="0" hidden="1">#REF!</definedName>
    <definedName name="ri" hidden="1">#REF!</definedName>
    <definedName name="rx" localSheetId="0" hidden="1">#REF!</definedName>
    <definedName name="rx" hidden="1">#REF!</definedName>
    <definedName name="sdsd" localSheetId="0" hidden="1">'[3]Fax a enviar'!#REF!</definedName>
    <definedName name="sdsd" hidden="1">'[3]Fax a enviar'!#REF!</definedName>
    <definedName name="sdsds" localSheetId="0" hidden="1">#REF!</definedName>
    <definedName name="sdsds" hidden="1">#REF!</definedName>
    <definedName name="teetwetw" localSheetId="0" hidden="1">#REF!</definedName>
    <definedName name="teetwetw" hidden="1">#REF!</definedName>
    <definedName name="terte" localSheetId="0" hidden="1">#REF!</definedName>
    <definedName name="terte" hidden="1">#REF!</definedName>
    <definedName name="tete" localSheetId="0" hidden="1">#REF!</definedName>
    <definedName name="tete" hidden="1">#REF!</definedName>
    <definedName name="tetetwe" localSheetId="0" hidden="1">'[1]Fax a enviar'!#REF!</definedName>
    <definedName name="tetetwe" hidden="1">'[1]Fax a enviar'!#REF!</definedName>
    <definedName name="tjutju" localSheetId="0" hidden="1">'[3]Fax a enviar'!#REF!</definedName>
    <definedName name="tjutju" hidden="1">'[3]Fax a enviar'!#REF!</definedName>
    <definedName name="trert" localSheetId="0" hidden="1">'[1]Fax a enviar'!#REF!</definedName>
    <definedName name="trert" hidden="1">'[1]Fax a enviar'!#REF!</definedName>
    <definedName name="trrtr" localSheetId="0" hidden="1">#REF!</definedName>
    <definedName name="trrtr" hidden="1">#REF!</definedName>
    <definedName name="trtert" localSheetId="0" hidden="1">'[1]Fax a enviar'!#REF!</definedName>
    <definedName name="trtert" hidden="1">'[1]Fax a enviar'!#REF!</definedName>
    <definedName name="trtr" localSheetId="0" hidden="1">'[1]Fax a enviar'!#REF!</definedName>
    <definedName name="trtr" hidden="1">'[1]Fax a enviar'!#REF!</definedName>
    <definedName name="ttetet" localSheetId="0" hidden="1">'[1]Fax a enviar'!#REF!</definedName>
    <definedName name="ttetet" hidden="1">'[1]Fax a enviar'!#REF!</definedName>
    <definedName name="ttt" localSheetId="0" hidden="1">'[3]Fax a enviar'!#REF!</definedName>
    <definedName name="ttt" hidden="1">'[3]Fax a enviar'!#REF!</definedName>
    <definedName name="twetwee" localSheetId="0" hidden="1">#REF!</definedName>
    <definedName name="twetwee" hidden="1">#REF!</definedName>
    <definedName name="wtewt" localSheetId="0" hidden="1">#REF!</definedName>
    <definedName name="wtewt" hidden="1">#REF!</definedName>
    <definedName name="y" localSheetId="0" hidden="1">#REF!</definedName>
    <definedName name="y" hidden="1">#REF!</definedName>
    <definedName name="ytyry" localSheetId="0" hidden="1">'[6]Fax a enviar'!#REF!</definedName>
    <definedName name="ytyry" hidden="1">'[6]Fax a enviar'!#REF!</definedName>
    <definedName name="ytytryry" localSheetId="0" hidden="1">#REF!</definedName>
    <definedName name="ytytryry" hidden="1">#REF!</definedName>
    <definedName name="ytyty" localSheetId="0" hidden="1">'[6]Fax a enviar'!#REF!</definedName>
    <definedName name="ytyty" hidden="1">'[6]Fax a enviar'!#REF!</definedName>
    <definedName name="ytytyt" localSheetId="0" hidden="1">'[6]Fax a enviar'!#REF!</definedName>
    <definedName name="ytytyt" hidden="1">'[6]Fax a enviar'!#REF!</definedName>
    <definedName name="yytutyu" localSheetId="0" hidden="1">#REF!</definedName>
    <definedName name="yytutyu" hidden="1">#REF!</definedName>
    <definedName name="yyyyyy" localSheetId="0" hidden="1">'[1]Fax a enviar'!#REF!</definedName>
    <definedName name="yyyyyy" hidden="1">'[1]Fax a enviar'!#REF!</definedName>
    <definedName name="yyyyyyyy" localSheetId="0" hidden="1">'[1]Fax a enviar'!#REF!</definedName>
    <definedName name="yyyyyyyy" hidden="1">'[1]Fax a enviar'!#REF!</definedName>
    <definedName name="yyyyyyyyyyyyy" localSheetId="0" hidden="1">#REF!</definedName>
    <definedName name="yyyyyyyyyyyyy" hidden="1">#REF!</definedName>
    <definedName name="yyyyyyyyyyyyyyy" localSheetId="0" hidden="1">'[1]Fax a enviar'!#REF!</definedName>
    <definedName name="yyyyyyyyyyyyyyy" hidden="1">'[1]Fax a enviar'!#REF!</definedName>
  </definedNames>
  <calcPr fullCalcOnLoad="1"/>
</workbook>
</file>

<file path=xl/sharedStrings.xml><?xml version="1.0" encoding="utf-8"?>
<sst xmlns="http://schemas.openxmlformats.org/spreadsheetml/2006/main" count="97" uniqueCount="38">
  <si>
    <t>BANCO CENTRAL DE LA REPUBLICA DOMINICANA</t>
  </si>
  <si>
    <t>DEPARTAMENTO INTERNACIONAL</t>
  </si>
  <si>
    <t>( En millones de US$ y %)</t>
  </si>
  <si>
    <t>Países</t>
  </si>
  <si>
    <r>
      <t>2010</t>
    </r>
    <r>
      <rPr>
        <b/>
        <vertAlign val="superscript"/>
        <sz val="14"/>
        <color indexed="9"/>
        <rFont val="Times New Roman"/>
        <family val="1"/>
      </rPr>
      <t>/1</t>
    </r>
  </si>
  <si>
    <t>TOTAL</t>
  </si>
  <si>
    <t>%</t>
  </si>
  <si>
    <t>España</t>
  </si>
  <si>
    <t>Estados Unidos</t>
  </si>
  <si>
    <t>Canadá</t>
  </si>
  <si>
    <t>Gran Caimán</t>
  </si>
  <si>
    <t>Reino Unido</t>
  </si>
  <si>
    <t>Suiza</t>
  </si>
  <si>
    <t>Holanda</t>
  </si>
  <si>
    <t>-</t>
  </si>
  <si>
    <t>Italia</t>
  </si>
  <si>
    <t>Francia</t>
  </si>
  <si>
    <t>México</t>
  </si>
  <si>
    <t>Dinamarca  *</t>
  </si>
  <si>
    <t xml:space="preserve">Alemania    * </t>
  </si>
  <si>
    <t>Panamá       *</t>
  </si>
  <si>
    <t>Islas Vírgenes BR*</t>
  </si>
  <si>
    <t>Venezuela  *</t>
  </si>
  <si>
    <t>Colombia *</t>
  </si>
  <si>
    <t>Resto</t>
  </si>
  <si>
    <t>Total Flujos IED</t>
  </si>
  <si>
    <t>* Apertura del Resto de los países con cifras más significativas.</t>
  </si>
  <si>
    <t>Nota: Las cifras con valores negativos corresponden a pérdidas operativas y/o desinversión.</t>
  </si>
  <si>
    <r>
      <t>2012</t>
    </r>
    <r>
      <rPr>
        <b/>
        <vertAlign val="superscript"/>
        <sz val="14"/>
        <color indexed="9"/>
        <rFont val="Times New Roman"/>
        <family val="1"/>
      </rPr>
      <t>/2</t>
    </r>
  </si>
  <si>
    <t>/1: Cifras parcialmente revisadas conforme a datos actualizados por las fuentes, sujetas a rectificación.</t>
  </si>
  <si>
    <r>
      <t>2011</t>
    </r>
    <r>
      <rPr>
        <b/>
        <vertAlign val="superscript"/>
        <sz val="14"/>
        <color indexed="9"/>
        <rFont val="Times New Roman"/>
        <family val="1"/>
      </rPr>
      <t>/1</t>
    </r>
  </si>
  <si>
    <t>/2: Cifras disponibles al momento de la publicación de los Resultados Preliminares de la Economia Dominicana 2012, sujetas a revisión</t>
  </si>
  <si>
    <t>FLUJOS DE INVERSION EXTRANJERA DIRECTA POR PAÍS DE ORIGEN, 1993 - 2012</t>
  </si>
  <si>
    <t>Brasil*</t>
  </si>
  <si>
    <t>El Salvador*</t>
  </si>
  <si>
    <t>Australia*</t>
  </si>
  <si>
    <t>Dic-17-2013</t>
  </si>
  <si>
    <t>Fuente: Banco Central  Rep.Dom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</si>
</sst>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* _(#,##0.0_)\ _P_-;* \(#,##0.0\)\ _P_-;_-* &quot;-&quot;??\ _P_-;_-@_-"/>
    <numFmt numFmtId="172" formatCode="_([$€]* #,##0.00_);_([$€]* \(#,##0.00\);_([$€]* &quot;-&quot;??_);_(@_)"/>
    <numFmt numFmtId="173" formatCode="#,##0.0"/>
    <numFmt numFmtId="174" formatCode="[&gt;=0.05]#,##0.0;[&lt;=-0.05]\-#,##0.0;?0.0"/>
    <numFmt numFmtId="175" formatCode="[Black]#,##0.0;[Black]\-#,##0.0;;"/>
    <numFmt numFmtId="176" formatCode="[Black][&gt;0.05]#,##0.0;[Black][&lt;-0.05]\-#,##0.0;;"/>
    <numFmt numFmtId="177" formatCode="[Black][&gt;0.5]#,##0;[Black][&lt;-0.5]\-#,##0;;"/>
  </numFmts>
  <fonts count="58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vertAlign val="superscript"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sz val="8"/>
      <name val="Helv"/>
      <family val="0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170" fontId="12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0" borderId="1">
      <alignment/>
      <protection hidden="1"/>
    </xf>
    <xf numFmtId="0" fontId="14" fillId="20" borderId="1" applyNumberFormat="0" applyFont="0" applyBorder="0" applyAlignment="0" applyProtection="0"/>
    <xf numFmtId="171" fontId="15" fillId="0" borderId="2" applyBorder="0">
      <alignment horizontal="center" vertical="center"/>
      <protection/>
    </xf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3" borderId="4" applyNumberFormat="0" applyAlignment="0" applyProtection="0"/>
    <xf numFmtId="0" fontId="45" fillId="0" borderId="5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7" fillId="30" borderId="3" applyNumberFormat="0" applyAlignment="0" applyProtection="0"/>
    <xf numFmtId="17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9" fillId="32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174" fontId="10" fillId="0" borderId="0" applyFill="0" applyBorder="0" applyAlignment="0" applyProtection="0"/>
    <xf numFmtId="0" fontId="0" fillId="33" borderId="6" applyNumberFormat="0" applyFont="0" applyAlignment="0" applyProtection="0"/>
    <xf numFmtId="9" fontId="2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0" fillId="0" borderId="1" applyNumberFormat="0" applyFill="0" applyBorder="0" applyAlignment="0" applyProtection="0"/>
    <xf numFmtId="0" fontId="50" fillId="22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6" fillId="0" borderId="10" applyNumberFormat="0" applyFill="0" applyAlignment="0" applyProtection="0"/>
    <xf numFmtId="0" fontId="21" fillId="20" borderId="1">
      <alignment/>
      <protection/>
    </xf>
    <xf numFmtId="0" fontId="56" fillId="0" borderId="11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71" applyFont="1">
      <alignment/>
      <protection/>
    </xf>
    <xf numFmtId="0" fontId="5" fillId="34" borderId="12" xfId="71" applyFont="1" applyFill="1" applyBorder="1">
      <alignment/>
      <protection/>
    </xf>
    <xf numFmtId="164" fontId="5" fillId="34" borderId="1" xfId="45" applyNumberFormat="1" applyFont="1" applyFill="1" applyBorder="1" applyAlignment="1">
      <alignment horizontal="right"/>
    </xf>
    <xf numFmtId="164" fontId="5" fillId="34" borderId="0" xfId="45" applyNumberFormat="1" applyFont="1" applyFill="1" applyBorder="1" applyAlignment="1">
      <alignment horizontal="right"/>
    </xf>
    <xf numFmtId="164" fontId="5" fillId="34" borderId="1" xfId="45" applyNumberFormat="1" applyFont="1" applyFill="1" applyBorder="1" applyAlignment="1">
      <alignment/>
    </xf>
    <xf numFmtId="164" fontId="5" fillId="0" borderId="1" xfId="45" applyNumberFormat="1" applyFont="1" applyFill="1" applyBorder="1" applyAlignment="1">
      <alignment/>
    </xf>
    <xf numFmtId="165" fontId="5" fillId="34" borderId="1" xfId="71" applyNumberFormat="1" applyFont="1" applyFill="1" applyBorder="1" applyAlignment="1">
      <alignment horizontal="right"/>
      <protection/>
    </xf>
    <xf numFmtId="164" fontId="5" fillId="34" borderId="1" xfId="45" applyNumberFormat="1" applyFont="1" applyFill="1" applyBorder="1" applyAlignment="1">
      <alignment horizontal="center"/>
    </xf>
    <xf numFmtId="164" fontId="5" fillId="34" borderId="0" xfId="45" applyNumberFormat="1" applyFont="1" applyFill="1" applyBorder="1" applyAlignment="1">
      <alignment horizontal="center"/>
    </xf>
    <xf numFmtId="164" fontId="5" fillId="0" borderId="1" xfId="45" applyNumberFormat="1" applyFont="1" applyFill="1" applyBorder="1" applyAlignment="1">
      <alignment horizontal="center"/>
    </xf>
    <xf numFmtId="164" fontId="5" fillId="0" borderId="1" xfId="45" applyNumberFormat="1" applyFont="1" applyFill="1" applyBorder="1" applyAlignment="1">
      <alignment horizontal="right"/>
    </xf>
    <xf numFmtId="0" fontId="7" fillId="35" borderId="13" xfId="71" applyFont="1" applyFill="1" applyBorder="1" applyAlignment="1">
      <alignment horizontal="center"/>
      <protection/>
    </xf>
    <xf numFmtId="164" fontId="9" fillId="35" borderId="14" xfId="45" applyNumberFormat="1" applyFont="1" applyFill="1" applyBorder="1" applyAlignment="1">
      <alignment horizontal="right"/>
    </xf>
    <xf numFmtId="164" fontId="9" fillId="35" borderId="15" xfId="45" applyNumberFormat="1" applyFont="1" applyFill="1" applyBorder="1" applyAlignment="1">
      <alignment horizontal="right"/>
    </xf>
    <xf numFmtId="0" fontId="5" fillId="36" borderId="0" xfId="71" applyFont="1" applyFill="1">
      <alignment/>
      <protection/>
    </xf>
    <xf numFmtId="165" fontId="4" fillId="36" borderId="0" xfId="71" applyNumberFormat="1" applyFont="1" applyFill="1" applyBorder="1" applyAlignment="1">
      <alignment horizontal="right"/>
      <protection/>
    </xf>
    <xf numFmtId="9" fontId="11" fillId="36" borderId="0" xfId="75" applyFont="1" applyFill="1" applyBorder="1" applyAlignment="1">
      <alignment horizontal="right"/>
    </xf>
    <xf numFmtId="43" fontId="11" fillId="36" borderId="0" xfId="75" applyNumberFormat="1" applyFont="1" applyFill="1" applyBorder="1" applyAlignment="1">
      <alignment horizontal="right"/>
    </xf>
    <xf numFmtId="0" fontId="5" fillId="36" borderId="0" xfId="71" applyFont="1" applyFill="1" applyBorder="1">
      <alignment/>
      <protection/>
    </xf>
    <xf numFmtId="0" fontId="12" fillId="36" borderId="0" xfId="71" applyFont="1" applyFill="1">
      <alignment/>
      <protection/>
    </xf>
    <xf numFmtId="0" fontId="10" fillId="36" borderId="0" xfId="71" applyFont="1" applyFill="1" applyBorder="1" applyAlignment="1">
      <alignment horizontal="left" vertical="center"/>
      <protection/>
    </xf>
    <xf numFmtId="0" fontId="5" fillId="36" borderId="0" xfId="71" applyFont="1" applyFill="1" applyAlignment="1">
      <alignment horizontal="left" vertical="center"/>
      <protection/>
    </xf>
    <xf numFmtId="0" fontId="7" fillId="35" borderId="16" xfId="71" applyFont="1" applyFill="1" applyBorder="1" applyAlignment="1">
      <alignment horizontal="center" vertical="center"/>
      <protection/>
    </xf>
    <xf numFmtId="0" fontId="7" fillId="35" borderId="17" xfId="71" applyFont="1" applyFill="1" applyBorder="1" applyAlignment="1">
      <alignment horizontal="center" vertical="center"/>
      <protection/>
    </xf>
    <xf numFmtId="0" fontId="7" fillId="35" borderId="16" xfId="71" applyFont="1" applyFill="1" applyBorder="1" applyAlignment="1">
      <alignment horizontal="center" vertical="center" wrapText="1"/>
      <protection/>
    </xf>
    <xf numFmtId="0" fontId="7" fillId="35" borderId="17" xfId="71" applyFont="1" applyFill="1" applyBorder="1" applyAlignment="1">
      <alignment horizontal="center" vertical="center" wrapText="1"/>
      <protection/>
    </xf>
    <xf numFmtId="0" fontId="10" fillId="36" borderId="18" xfId="71" applyFont="1" applyFill="1" applyBorder="1" applyAlignment="1">
      <alignment horizontal="left" vertical="center"/>
      <protection/>
    </xf>
    <xf numFmtId="0" fontId="3" fillId="36" borderId="0" xfId="71" applyFont="1" applyFill="1" applyAlignment="1">
      <alignment horizontal="center"/>
      <protection/>
    </xf>
    <xf numFmtId="0" fontId="4" fillId="36" borderId="0" xfId="71" applyFont="1" applyFill="1" applyAlignment="1">
      <alignment horizontal="center"/>
      <protection/>
    </xf>
    <xf numFmtId="0" fontId="57" fillId="36" borderId="0" xfId="71" applyFont="1" applyFill="1" applyAlignment="1">
      <alignment horizontal="center"/>
      <protection/>
    </xf>
    <xf numFmtId="0" fontId="6" fillId="35" borderId="19" xfId="71" applyFont="1" applyFill="1" applyBorder="1" applyAlignment="1">
      <alignment horizontal="center" vertical="center"/>
      <protection/>
    </xf>
    <xf numFmtId="0" fontId="6" fillId="35" borderId="20" xfId="71" applyFont="1" applyFill="1" applyBorder="1" applyAlignment="1">
      <alignment horizontal="center" vertical="center"/>
      <protection/>
    </xf>
  </cellXfs>
  <cellStyles count="77">
    <cellStyle name="Normal" xfId="0"/>
    <cellStyle name="1 indent" xfId="15"/>
    <cellStyle name="2 indents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3 indents" xfId="23"/>
    <cellStyle name="4 indents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5 indents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Array" xfId="38"/>
    <cellStyle name="Array Enter" xfId="39"/>
    <cellStyle name="base paren" xfId="40"/>
    <cellStyle name="Buena" xfId="41"/>
    <cellStyle name="Cálculo" xfId="42"/>
    <cellStyle name="Celda de comprobación" xfId="43"/>
    <cellStyle name="Celda vinculada" xfId="44"/>
    <cellStyle name="Comma 2" xfId="45"/>
    <cellStyle name="Comma 2 2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Hyperlink_Emisiones de bonos 2006-2007 rev (Agosto-07)" xfId="56"/>
    <cellStyle name="imf-one decimal" xfId="57"/>
    <cellStyle name="imf-zero decimal" xfId="58"/>
    <cellStyle name="Incorrecto" xfId="59"/>
    <cellStyle name="MacroCode" xfId="60"/>
    <cellStyle name="Comma" xfId="61"/>
    <cellStyle name="Comma [0]" xfId="62"/>
    <cellStyle name="Milliers [0]_Encours - Apr rééch" xfId="63"/>
    <cellStyle name="Milliers_Encours - Apr rééch" xfId="64"/>
    <cellStyle name="Currency" xfId="65"/>
    <cellStyle name="Currency [0]" xfId="66"/>
    <cellStyle name="Monétaire [0]_Encours - Apr rééch" xfId="67"/>
    <cellStyle name="Monétaire_Encours - Apr rééch" xfId="68"/>
    <cellStyle name="Neutral" xfId="69"/>
    <cellStyle name="Normal - Style1" xfId="70"/>
    <cellStyle name="Normal 2" xfId="71"/>
    <cellStyle name="Normal 2 3" xfId="72"/>
    <cellStyle name="Normal Table" xfId="73"/>
    <cellStyle name="Notas" xfId="74"/>
    <cellStyle name="Percent 2" xfId="75"/>
    <cellStyle name="percentage difference" xfId="76"/>
    <cellStyle name="percentage difference one decimal" xfId="77"/>
    <cellStyle name="percentage difference zero decimal" xfId="78"/>
    <cellStyle name="Percent" xfId="79"/>
    <cellStyle name="Publication" xfId="80"/>
    <cellStyle name="Red Text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pGrey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xcel\Otros\FA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Excel\Boletines\Excel\Otros\FA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Excel\Boletines\Archivos%20de%20trabajo%202004\Excel\Otros\F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Archivos%20Excel\Boletines\Cuadros%20M%20y%20X%20mensuales\Excel\Otros\FA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xcel\Paises\My%20Documents\Excel\Otros\FA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amento\Archivos%20Excel\Boletines\Excel\Otros\FA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xp-49253\Archivos%20de%20Trabajo\My%20Documents\Excel\Otros\F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l (6)"/>
      <sheetName val="Mail (5)"/>
      <sheetName val="Mail (4)"/>
      <sheetName val="Mail (3)"/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  <sheetName val="Q"/>
      <sheetName val="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  <sheetName val="c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ntiago"/>
      <sheetName val="fax1"/>
      <sheetName val="Fax"/>
      <sheetName val="Mail"/>
      <sheetName val="Sheet3"/>
      <sheetName val="Fax a envi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l (6)"/>
      <sheetName val="Mail (5)"/>
      <sheetName val="Mail (4)"/>
      <sheetName val="Mail (3)"/>
      <sheetName val="fax1 (2)"/>
      <sheetName val="Mail (2)"/>
      <sheetName val="Santiago (2)"/>
      <sheetName val="Santiago"/>
      <sheetName val="fax1"/>
      <sheetName val="Fax"/>
      <sheetName val="Mail"/>
      <sheetName val="Sheet3"/>
      <sheetName val="Fax a enviar"/>
      <sheetName val="Fax a enviar (2)"/>
      <sheetName val="Mail 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X38"/>
  <sheetViews>
    <sheetView tabSelected="1" zoomScale="55" zoomScaleNormal="55" zoomScalePageLayoutView="0" workbookViewId="0" topLeftCell="A1">
      <pane xSplit="2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" sqref="B5:X5"/>
    </sheetView>
  </sheetViews>
  <sheetFormatPr defaultColWidth="0" defaultRowHeight="15" zeroHeight="1"/>
  <cols>
    <col min="1" max="1" width="17.7109375" style="15" customWidth="1"/>
    <col min="2" max="2" width="24.57421875" style="1" bestFit="1" customWidth="1"/>
    <col min="3" max="3" width="10.8515625" style="1" bestFit="1" customWidth="1"/>
    <col min="4" max="4" width="11.28125" style="1" bestFit="1" customWidth="1"/>
    <col min="5" max="5" width="10.8515625" style="1" bestFit="1" customWidth="1"/>
    <col min="6" max="6" width="9.7109375" style="1" bestFit="1" customWidth="1"/>
    <col min="7" max="8" width="11.28125" style="1" bestFit="1" customWidth="1"/>
    <col min="9" max="9" width="13.140625" style="1" bestFit="1" customWidth="1"/>
    <col min="10" max="10" width="11.28125" style="1" bestFit="1" customWidth="1"/>
    <col min="11" max="11" width="12.57421875" style="1" bestFit="1" customWidth="1"/>
    <col min="12" max="13" width="10.8515625" style="1" bestFit="1" customWidth="1"/>
    <col min="14" max="14" width="11.28125" style="1" bestFit="1" customWidth="1"/>
    <col min="15" max="15" width="12.57421875" style="1" bestFit="1" customWidth="1"/>
    <col min="16" max="17" width="13.140625" style="1" bestFit="1" customWidth="1"/>
    <col min="18" max="18" width="13.7109375" style="1" bestFit="1" customWidth="1"/>
    <col min="19" max="20" width="13.140625" style="1" bestFit="1" customWidth="1"/>
    <col min="21" max="21" width="13.7109375" style="1" bestFit="1" customWidth="1"/>
    <col min="22" max="22" width="13.140625" style="1" bestFit="1" customWidth="1"/>
    <col min="23" max="23" width="15.140625" style="1" bestFit="1" customWidth="1"/>
    <col min="24" max="24" width="10.8515625" style="1" bestFit="1" customWidth="1"/>
    <col min="25" max="25" width="17.57421875" style="15" customWidth="1"/>
    <col min="26" max="253" width="6.7109375" style="1" hidden="1" customWidth="1"/>
    <col min="254" max="16384" width="0" style="1" hidden="1" customWidth="1"/>
  </cols>
  <sheetData>
    <row r="1" spans="2:24" s="15" customFormat="1" ht="21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2:24" s="15" customFormat="1" ht="21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15" customFormat="1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2:24" s="15" customFormat="1" ht="21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2:24" s="15" customFormat="1" ht="21" customHeight="1">
      <c r="B5" s="29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2:24" s="15" customFormat="1" ht="21" customHeight="1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="15" customFormat="1" ht="21" customHeight="1"/>
    <row r="8" s="15" customFormat="1" ht="21" customHeight="1" thickBot="1"/>
    <row r="9" spans="2:24" ht="21" customHeight="1">
      <c r="B9" s="31" t="s">
        <v>3</v>
      </c>
      <c r="C9" s="23">
        <v>1993</v>
      </c>
      <c r="D9" s="23">
        <f>C9+1</f>
        <v>1994</v>
      </c>
      <c r="E9" s="23">
        <f aca="true" t="shared" si="0" ref="E9:O9">D9+1</f>
        <v>1995</v>
      </c>
      <c r="F9" s="23">
        <f t="shared" si="0"/>
        <v>1996</v>
      </c>
      <c r="G9" s="23">
        <f t="shared" si="0"/>
        <v>1997</v>
      </c>
      <c r="H9" s="23">
        <f t="shared" si="0"/>
        <v>1998</v>
      </c>
      <c r="I9" s="23">
        <f t="shared" si="0"/>
        <v>1999</v>
      </c>
      <c r="J9" s="23">
        <f t="shared" si="0"/>
        <v>2000</v>
      </c>
      <c r="K9" s="23">
        <f t="shared" si="0"/>
        <v>2001</v>
      </c>
      <c r="L9" s="23">
        <f t="shared" si="0"/>
        <v>2002</v>
      </c>
      <c r="M9" s="23">
        <f t="shared" si="0"/>
        <v>2003</v>
      </c>
      <c r="N9" s="23">
        <f t="shared" si="0"/>
        <v>2004</v>
      </c>
      <c r="O9" s="23">
        <f t="shared" si="0"/>
        <v>2005</v>
      </c>
      <c r="P9" s="23">
        <v>2006</v>
      </c>
      <c r="Q9" s="23">
        <v>2007</v>
      </c>
      <c r="R9" s="23">
        <v>2008</v>
      </c>
      <c r="S9" s="23">
        <v>2009</v>
      </c>
      <c r="T9" s="23" t="s">
        <v>4</v>
      </c>
      <c r="U9" s="25" t="s">
        <v>30</v>
      </c>
      <c r="V9" s="25" t="s">
        <v>28</v>
      </c>
      <c r="W9" s="23" t="s">
        <v>5</v>
      </c>
      <c r="X9" s="23" t="s">
        <v>6</v>
      </c>
    </row>
    <row r="10" spans="2:24" ht="25.5" customHeight="1" thickBot="1"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6"/>
      <c r="V10" s="26"/>
      <c r="W10" s="24"/>
      <c r="X10" s="24"/>
    </row>
    <row r="11" spans="2:24" ht="18.75">
      <c r="B11" s="2" t="s">
        <v>7</v>
      </c>
      <c r="C11" s="3">
        <v>68.6</v>
      </c>
      <c r="D11" s="3">
        <v>16.2</v>
      </c>
      <c r="E11" s="3">
        <v>60.8</v>
      </c>
      <c r="F11" s="3">
        <v>61.2</v>
      </c>
      <c r="G11" s="3">
        <v>52.4</v>
      </c>
      <c r="H11" s="4">
        <v>205.6</v>
      </c>
      <c r="I11" s="5">
        <v>457.1</v>
      </c>
      <c r="J11" s="5">
        <v>190.1</v>
      </c>
      <c r="K11" s="5">
        <v>193.38761187</v>
      </c>
      <c r="L11" s="5">
        <v>34.99269286</v>
      </c>
      <c r="M11" s="5">
        <v>-13.3</v>
      </c>
      <c r="N11" s="5">
        <v>126.6</v>
      </c>
      <c r="O11" s="5">
        <v>214.5</v>
      </c>
      <c r="P11" s="5">
        <v>307.6</v>
      </c>
      <c r="Q11" s="5">
        <v>604.6</v>
      </c>
      <c r="R11" s="5">
        <v>180.9</v>
      </c>
      <c r="S11" s="5">
        <v>150.8</v>
      </c>
      <c r="T11" s="6">
        <v>299.3</v>
      </c>
      <c r="U11" s="6">
        <f>165.8+26.6</f>
        <v>192.4</v>
      </c>
      <c r="V11" s="6">
        <v>120.6</v>
      </c>
      <c r="W11" s="5">
        <f>SUM(C11:V11)</f>
        <v>3524.3803047300003</v>
      </c>
      <c r="X11" s="7">
        <f>W11/W31*100</f>
        <v>14.648433048292958</v>
      </c>
    </row>
    <row r="12" spans="2:24" ht="18.75">
      <c r="B12" s="2" t="s">
        <v>8</v>
      </c>
      <c r="C12" s="3">
        <v>23.4</v>
      </c>
      <c r="D12" s="3">
        <v>45</v>
      </c>
      <c r="E12" s="3">
        <v>64.3</v>
      </c>
      <c r="F12" s="3">
        <v>44.9</v>
      </c>
      <c r="G12" s="3">
        <v>157.8</v>
      </c>
      <c r="H12" s="4">
        <v>180.4</v>
      </c>
      <c r="I12" s="5">
        <v>181.2</v>
      </c>
      <c r="J12" s="5">
        <v>201.6</v>
      </c>
      <c r="K12" s="5">
        <v>433.46073601</v>
      </c>
      <c r="L12" s="5">
        <v>382.10828971000007</v>
      </c>
      <c r="M12" s="5">
        <v>461.6</v>
      </c>
      <c r="N12" s="5">
        <v>176.6</v>
      </c>
      <c r="O12" s="5">
        <v>457.1</v>
      </c>
      <c r="P12" s="5">
        <v>662.1</v>
      </c>
      <c r="Q12" s="5">
        <v>535.5</v>
      </c>
      <c r="R12" s="5">
        <v>359.9</v>
      </c>
      <c r="S12" s="5">
        <v>455.3</v>
      </c>
      <c r="T12" s="6">
        <v>306.8</v>
      </c>
      <c r="U12" s="6">
        <f>409.8+49.3</f>
        <v>459.1</v>
      </c>
      <c r="V12" s="6">
        <v>579.7</v>
      </c>
      <c r="W12" s="5">
        <f aca="true" t="shared" si="1" ref="W12:W30">SUM(C12:V12)</f>
        <v>6167.8690257200005</v>
      </c>
      <c r="X12" s="7">
        <f>W12/W31*100</f>
        <v>25.635603613106937</v>
      </c>
    </row>
    <row r="13" spans="2:24" ht="18.75">
      <c r="B13" s="2" t="s">
        <v>9</v>
      </c>
      <c r="C13" s="3">
        <v>71.2</v>
      </c>
      <c r="D13" s="3">
        <v>107</v>
      </c>
      <c r="E13" s="3">
        <v>239.7</v>
      </c>
      <c r="F13" s="3">
        <v>-23.3</v>
      </c>
      <c r="G13" s="3">
        <v>199</v>
      </c>
      <c r="H13" s="4">
        <v>127.8</v>
      </c>
      <c r="I13" s="5">
        <v>94.8</v>
      </c>
      <c r="J13" s="5">
        <v>133.2</v>
      </c>
      <c r="K13" s="5">
        <v>10.173837</v>
      </c>
      <c r="L13" s="5">
        <v>18.37551</v>
      </c>
      <c r="M13" s="5">
        <v>-22.7</v>
      </c>
      <c r="N13" s="5">
        <v>274.2</v>
      </c>
      <c r="O13" s="5">
        <v>110.7</v>
      </c>
      <c r="P13" s="5">
        <v>142.4</v>
      </c>
      <c r="Q13" s="5">
        <v>113.2</v>
      </c>
      <c r="R13" s="5">
        <v>383.3</v>
      </c>
      <c r="S13" s="5">
        <v>773.3</v>
      </c>
      <c r="T13" s="6">
        <v>329.2</v>
      </c>
      <c r="U13" s="6">
        <v>1067.2</v>
      </c>
      <c r="V13" s="6">
        <v>850.3</v>
      </c>
      <c r="W13" s="5">
        <f t="shared" si="1"/>
        <v>4999.049347</v>
      </c>
      <c r="X13" s="7">
        <f>W13/W31*100</f>
        <v>20.777621406624018</v>
      </c>
    </row>
    <row r="14" spans="2:24" ht="18.75">
      <c r="B14" s="2" t="s">
        <v>10</v>
      </c>
      <c r="C14" s="3">
        <v>1.1</v>
      </c>
      <c r="D14" s="3">
        <v>4.7</v>
      </c>
      <c r="E14" s="3">
        <v>4.2</v>
      </c>
      <c r="F14" s="3">
        <v>1.6</v>
      </c>
      <c r="G14" s="3">
        <v>45.6</v>
      </c>
      <c r="H14" s="4">
        <v>45.5</v>
      </c>
      <c r="I14" s="5">
        <v>179.2</v>
      </c>
      <c r="J14" s="5">
        <v>37</v>
      </c>
      <c r="K14" s="5">
        <v>0.1</v>
      </c>
      <c r="L14" s="5">
        <v>-13.679594</v>
      </c>
      <c r="M14" s="5">
        <v>-9.1</v>
      </c>
      <c r="N14" s="5">
        <v>-62.8</v>
      </c>
      <c r="O14" s="5">
        <v>-58.7</v>
      </c>
      <c r="P14" s="6">
        <v>-40.8</v>
      </c>
      <c r="Q14" s="6">
        <v>4.4</v>
      </c>
      <c r="R14" s="6">
        <v>1</v>
      </c>
      <c r="S14" s="5">
        <v>-44.4</v>
      </c>
      <c r="T14" s="6">
        <v>35.3</v>
      </c>
      <c r="U14" s="6">
        <v>65.5</v>
      </c>
      <c r="V14" s="6">
        <v>83.9</v>
      </c>
      <c r="W14" s="5">
        <f t="shared" si="1"/>
        <v>279.620406</v>
      </c>
      <c r="X14" s="7">
        <f>W14/W31*100</f>
        <v>1.1621903546363408</v>
      </c>
    </row>
    <row r="15" spans="2:24" ht="18.75">
      <c r="B15" s="2" t="s">
        <v>11</v>
      </c>
      <c r="C15" s="3">
        <v>5.4</v>
      </c>
      <c r="D15" s="3">
        <v>7.3</v>
      </c>
      <c r="E15" s="3">
        <v>5.9</v>
      </c>
      <c r="F15" s="3">
        <v>5.2</v>
      </c>
      <c r="G15" s="3">
        <v>41.4</v>
      </c>
      <c r="H15" s="4">
        <v>22.9</v>
      </c>
      <c r="I15" s="5">
        <v>75.7</v>
      </c>
      <c r="J15" s="5">
        <v>17.4</v>
      </c>
      <c r="K15" s="5">
        <v>1.9583196</v>
      </c>
      <c r="L15" s="5">
        <v>-0.16238884</v>
      </c>
      <c r="M15" s="5">
        <v>-25.2</v>
      </c>
      <c r="N15" s="5">
        <v>21.4</v>
      </c>
      <c r="O15" s="5">
        <v>94.8</v>
      </c>
      <c r="P15" s="6">
        <v>55.4</v>
      </c>
      <c r="Q15" s="6">
        <v>60.1</v>
      </c>
      <c r="R15" s="6">
        <v>590.8</v>
      </c>
      <c r="S15" s="5">
        <v>-2.9</v>
      </c>
      <c r="T15" s="6">
        <v>-6.1</v>
      </c>
      <c r="U15" s="6">
        <v>-5</v>
      </c>
      <c r="V15" s="6">
        <v>25.1</v>
      </c>
      <c r="W15" s="5">
        <f t="shared" si="1"/>
        <v>991.3959307599999</v>
      </c>
      <c r="X15" s="7">
        <f>W15/W31*100</f>
        <v>4.120553305952176</v>
      </c>
    </row>
    <row r="16" spans="2:24" ht="18.75">
      <c r="B16" s="2" t="s">
        <v>12</v>
      </c>
      <c r="C16" s="3">
        <v>14.5</v>
      </c>
      <c r="D16" s="3">
        <v>20.4</v>
      </c>
      <c r="E16" s="3">
        <v>14.8</v>
      </c>
      <c r="F16" s="3">
        <v>12.9</v>
      </c>
      <c r="G16" s="3">
        <v>14.7</v>
      </c>
      <c r="H16" s="4">
        <v>7.7</v>
      </c>
      <c r="I16" s="5">
        <v>16.5</v>
      </c>
      <c r="J16" s="3">
        <v>14</v>
      </c>
      <c r="K16" s="5">
        <v>2.015913</v>
      </c>
      <c r="L16" s="5">
        <v>4</v>
      </c>
      <c r="M16" s="5">
        <v>5.8</v>
      </c>
      <c r="N16" s="5">
        <v>18.2</v>
      </c>
      <c r="O16" s="5">
        <v>48.1</v>
      </c>
      <c r="P16" s="6">
        <v>-359.1</v>
      </c>
      <c r="Q16" s="6">
        <v>-14.1</v>
      </c>
      <c r="R16" s="6">
        <v>30.9</v>
      </c>
      <c r="S16" s="5">
        <v>3.1</v>
      </c>
      <c r="T16" s="6">
        <v>-0.7</v>
      </c>
      <c r="U16" s="6">
        <v>5.8</v>
      </c>
      <c r="V16" s="6">
        <v>0.5</v>
      </c>
      <c r="W16" s="5">
        <f t="shared" si="1"/>
        <v>-139.98408700000002</v>
      </c>
      <c r="X16" s="7">
        <f>W16/W31*100</f>
        <v>-0.5818178939128442</v>
      </c>
    </row>
    <row r="17" spans="2:24" ht="18.75">
      <c r="B17" s="2" t="s">
        <v>13</v>
      </c>
      <c r="C17" s="8">
        <v>0</v>
      </c>
      <c r="D17" s="8">
        <v>0</v>
      </c>
      <c r="E17" s="8" t="s">
        <v>14</v>
      </c>
      <c r="F17" s="8" t="s">
        <v>14</v>
      </c>
      <c r="G17" s="8" t="s">
        <v>14</v>
      </c>
      <c r="H17" s="9" t="s">
        <v>14</v>
      </c>
      <c r="I17" s="5">
        <v>61.5</v>
      </c>
      <c r="J17" s="3">
        <v>36</v>
      </c>
      <c r="K17" s="5">
        <v>245.19353278999998</v>
      </c>
      <c r="L17" s="5">
        <v>119.40982155</v>
      </c>
      <c r="M17" s="5">
        <v>25.1</v>
      </c>
      <c r="N17" s="5">
        <v>4.5</v>
      </c>
      <c r="O17" s="5">
        <v>41.3</v>
      </c>
      <c r="P17" s="6">
        <v>41.1</v>
      </c>
      <c r="Q17" s="6">
        <v>53.6</v>
      </c>
      <c r="R17" s="6">
        <v>-72.9</v>
      </c>
      <c r="S17" s="5">
        <v>96</v>
      </c>
      <c r="T17" s="6">
        <v>62.1</v>
      </c>
      <c r="U17" s="6">
        <v>62.9</v>
      </c>
      <c r="V17" s="6">
        <v>8.6</v>
      </c>
      <c r="W17" s="5">
        <f t="shared" si="1"/>
        <v>784.4033543400001</v>
      </c>
      <c r="X17" s="7">
        <f>W17/W31*100</f>
        <v>3.2602270542384524</v>
      </c>
    </row>
    <row r="18" spans="2:24" ht="18.75">
      <c r="B18" s="2" t="s">
        <v>15</v>
      </c>
      <c r="C18" s="3">
        <v>4.5</v>
      </c>
      <c r="D18" s="8" t="s">
        <v>14</v>
      </c>
      <c r="E18" s="8" t="s">
        <v>14</v>
      </c>
      <c r="F18" s="8" t="s">
        <v>14</v>
      </c>
      <c r="G18" s="3">
        <v>0.3</v>
      </c>
      <c r="H18" s="4">
        <v>33.1</v>
      </c>
      <c r="I18" s="5">
        <v>13.9</v>
      </c>
      <c r="J18" s="5">
        <v>15.5</v>
      </c>
      <c r="K18" s="5">
        <v>0.73500263</v>
      </c>
      <c r="L18" s="5">
        <v>4.96265862</v>
      </c>
      <c r="M18" s="5">
        <v>5.1</v>
      </c>
      <c r="N18" s="5">
        <v>39.1</v>
      </c>
      <c r="O18" s="5">
        <v>0.1</v>
      </c>
      <c r="P18" s="6">
        <v>2.8</v>
      </c>
      <c r="Q18" s="6">
        <v>32</v>
      </c>
      <c r="R18" s="6">
        <v>10.7</v>
      </c>
      <c r="S18" s="5">
        <v>15.8</v>
      </c>
      <c r="T18" s="6">
        <v>7.6</v>
      </c>
      <c r="U18" s="6">
        <v>0.9999999999999999</v>
      </c>
      <c r="V18" s="6">
        <v>1.4</v>
      </c>
      <c r="W18" s="5">
        <f t="shared" si="1"/>
        <v>188.59766125</v>
      </c>
      <c r="X18" s="7">
        <f>W18/W31*100</f>
        <v>0.7838711986267625</v>
      </c>
    </row>
    <row r="19" spans="2:24" ht="18.75">
      <c r="B19" s="2" t="s">
        <v>16</v>
      </c>
      <c r="C19" s="8">
        <v>0</v>
      </c>
      <c r="D19" s="8">
        <v>0</v>
      </c>
      <c r="E19" s="8" t="s">
        <v>14</v>
      </c>
      <c r="F19" s="8" t="s">
        <v>14</v>
      </c>
      <c r="G19" s="8" t="s">
        <v>14</v>
      </c>
      <c r="H19" s="9" t="s">
        <v>14</v>
      </c>
      <c r="I19" s="5">
        <v>34.4</v>
      </c>
      <c r="J19" s="5">
        <v>97.5</v>
      </c>
      <c r="K19" s="5">
        <v>60.6</v>
      </c>
      <c r="L19" s="5">
        <v>109.6</v>
      </c>
      <c r="M19" s="5">
        <v>33</v>
      </c>
      <c r="N19" s="5">
        <v>85.3</v>
      </c>
      <c r="O19" s="5">
        <v>80.9</v>
      </c>
      <c r="P19" s="6">
        <v>35.8</v>
      </c>
      <c r="Q19" s="6">
        <v>110.2</v>
      </c>
      <c r="R19" s="6">
        <v>87.8</v>
      </c>
      <c r="S19" s="5">
        <v>69.6</v>
      </c>
      <c r="T19" s="6">
        <v>26.3</v>
      </c>
      <c r="U19" s="6">
        <v>23.4</v>
      </c>
      <c r="V19" s="6">
        <v>-1.4</v>
      </c>
      <c r="W19" s="5">
        <f t="shared" si="1"/>
        <v>853</v>
      </c>
      <c r="X19" s="7">
        <f>W19/W31*100</f>
        <v>3.545336288885865</v>
      </c>
    </row>
    <row r="20" spans="2:24" ht="18.75">
      <c r="B20" s="2" t="s">
        <v>17</v>
      </c>
      <c r="C20" s="8">
        <v>0</v>
      </c>
      <c r="D20" s="8">
        <v>0</v>
      </c>
      <c r="E20" s="8" t="s">
        <v>14</v>
      </c>
      <c r="F20" s="8" t="s">
        <v>14</v>
      </c>
      <c r="G20" s="8" t="s">
        <v>14</v>
      </c>
      <c r="H20" s="9" t="s">
        <v>14</v>
      </c>
      <c r="I20" s="8" t="s">
        <v>14</v>
      </c>
      <c r="J20" s="8" t="s">
        <v>14</v>
      </c>
      <c r="K20" s="5">
        <v>37.8</v>
      </c>
      <c r="L20" s="5">
        <v>6.2</v>
      </c>
      <c r="M20" s="5">
        <v>18.8</v>
      </c>
      <c r="N20" s="5">
        <v>52.7</v>
      </c>
      <c r="O20" s="5">
        <v>-1.3</v>
      </c>
      <c r="P20" s="6">
        <v>83.5</v>
      </c>
      <c r="Q20" s="6">
        <v>-123.8</v>
      </c>
      <c r="R20" s="6">
        <v>1055.2</v>
      </c>
      <c r="S20" s="5">
        <v>273.2</v>
      </c>
      <c r="T20" s="6">
        <v>369.2</v>
      </c>
      <c r="U20" s="6">
        <v>72.9</v>
      </c>
      <c r="V20" s="6">
        <v>-361.7</v>
      </c>
      <c r="W20" s="5">
        <f t="shared" si="1"/>
        <v>1482.7000000000003</v>
      </c>
      <c r="X20" s="7">
        <f>W20/W31*100</f>
        <v>6.162567544585079</v>
      </c>
    </row>
    <row r="21" spans="2:24" ht="18.75">
      <c r="B21" s="2" t="s">
        <v>18</v>
      </c>
      <c r="C21" s="8">
        <v>0</v>
      </c>
      <c r="D21" s="8">
        <v>0</v>
      </c>
      <c r="E21" s="8" t="s">
        <v>14</v>
      </c>
      <c r="F21" s="8" t="s">
        <v>14</v>
      </c>
      <c r="G21" s="8" t="s">
        <v>14</v>
      </c>
      <c r="H21" s="9" t="s">
        <v>14</v>
      </c>
      <c r="I21" s="8" t="s">
        <v>14</v>
      </c>
      <c r="J21" s="8" t="s">
        <v>14</v>
      </c>
      <c r="K21" s="8" t="s">
        <v>14</v>
      </c>
      <c r="L21" s="8" t="s">
        <v>14</v>
      </c>
      <c r="M21" s="8" t="s">
        <v>14</v>
      </c>
      <c r="N21" s="8" t="s">
        <v>14</v>
      </c>
      <c r="O21" s="8" t="s">
        <v>14</v>
      </c>
      <c r="P21" s="10">
        <v>11.5</v>
      </c>
      <c r="Q21" s="10">
        <v>2.4</v>
      </c>
      <c r="R21" s="10">
        <v>8.1</v>
      </c>
      <c r="S21" s="8">
        <v>8.3</v>
      </c>
      <c r="T21" s="10">
        <v>8.6</v>
      </c>
      <c r="U21" s="10">
        <v>10.6</v>
      </c>
      <c r="V21" s="10">
        <v>3.6</v>
      </c>
      <c r="W21" s="8">
        <f t="shared" si="1"/>
        <v>53.1</v>
      </c>
      <c r="X21" s="7">
        <f>W21/W31*100</f>
        <v>0.22070030121903803</v>
      </c>
    </row>
    <row r="22" spans="2:24" ht="18.75">
      <c r="B22" s="2" t="s">
        <v>19</v>
      </c>
      <c r="C22" s="8">
        <v>0</v>
      </c>
      <c r="D22" s="8">
        <v>0</v>
      </c>
      <c r="E22" s="8" t="s">
        <v>14</v>
      </c>
      <c r="F22" s="8" t="s">
        <v>14</v>
      </c>
      <c r="G22" s="8" t="s">
        <v>14</v>
      </c>
      <c r="H22" s="9" t="s">
        <v>14</v>
      </c>
      <c r="I22" s="8" t="s">
        <v>14</v>
      </c>
      <c r="J22" s="10">
        <v>29.3</v>
      </c>
      <c r="K22" s="6">
        <v>3.4</v>
      </c>
      <c r="L22" s="6">
        <v>36.3</v>
      </c>
      <c r="M22" s="6">
        <v>2.3</v>
      </c>
      <c r="N22" s="6">
        <v>4.1</v>
      </c>
      <c r="O22" s="6">
        <v>5.1</v>
      </c>
      <c r="P22" s="6">
        <v>10.1</v>
      </c>
      <c r="Q22" s="6">
        <v>4</v>
      </c>
      <c r="R22" s="6">
        <v>6.6</v>
      </c>
      <c r="S22" s="6">
        <v>3.5</v>
      </c>
      <c r="T22" s="6">
        <v>4.7</v>
      </c>
      <c r="U22" s="6">
        <v>1.799999999999999</v>
      </c>
      <c r="V22" s="6">
        <v>2.6</v>
      </c>
      <c r="W22" s="6">
        <f>SUM(C22:V22)</f>
        <v>113.79999999999997</v>
      </c>
      <c r="X22" s="7">
        <f>W22/W31*100</f>
        <v>0.4729885928197085</v>
      </c>
    </row>
    <row r="23" spans="2:24" ht="18.75">
      <c r="B23" s="2" t="s">
        <v>20</v>
      </c>
      <c r="C23" s="8">
        <v>0</v>
      </c>
      <c r="D23" s="8">
        <v>0</v>
      </c>
      <c r="E23" s="8" t="s">
        <v>14</v>
      </c>
      <c r="F23" s="8" t="s">
        <v>14</v>
      </c>
      <c r="G23" s="8" t="s">
        <v>14</v>
      </c>
      <c r="H23" s="9" t="s">
        <v>14</v>
      </c>
      <c r="I23" s="8" t="s">
        <v>14</v>
      </c>
      <c r="J23" s="8">
        <v>16.8</v>
      </c>
      <c r="K23" s="5">
        <v>7.1</v>
      </c>
      <c r="L23" s="5">
        <v>8.7</v>
      </c>
      <c r="M23" s="5">
        <v>31.4</v>
      </c>
      <c r="N23" s="5">
        <v>17.5</v>
      </c>
      <c r="O23" s="5">
        <v>15.5</v>
      </c>
      <c r="P23" s="6">
        <v>9.9</v>
      </c>
      <c r="Q23" s="6">
        <v>39.9</v>
      </c>
      <c r="R23" s="6">
        <v>33.5</v>
      </c>
      <c r="S23" s="5">
        <v>162.4</v>
      </c>
      <c r="T23" s="6">
        <v>38</v>
      </c>
      <c r="U23" s="6">
        <v>65</v>
      </c>
      <c r="V23" s="6">
        <v>16.9</v>
      </c>
      <c r="W23" s="5">
        <f t="shared" si="1"/>
        <v>462.6</v>
      </c>
      <c r="X23" s="7">
        <f>W23/W31*100</f>
        <v>1.9227110987556872</v>
      </c>
    </row>
    <row r="24" spans="2:24" ht="18.75">
      <c r="B24" s="2" t="s">
        <v>21</v>
      </c>
      <c r="C24" s="8">
        <v>0</v>
      </c>
      <c r="D24" s="8">
        <v>0</v>
      </c>
      <c r="E24" s="8" t="s">
        <v>14</v>
      </c>
      <c r="F24" s="8" t="s">
        <v>14</v>
      </c>
      <c r="G24" s="8" t="s">
        <v>14</v>
      </c>
      <c r="H24" s="9" t="s">
        <v>14</v>
      </c>
      <c r="I24" s="8" t="s">
        <v>14</v>
      </c>
      <c r="J24" s="8">
        <v>7.2</v>
      </c>
      <c r="K24" s="5">
        <v>20.2</v>
      </c>
      <c r="L24" s="5">
        <v>23.5</v>
      </c>
      <c r="M24" s="5">
        <v>19.5</v>
      </c>
      <c r="N24" s="5">
        <v>48.7</v>
      </c>
      <c r="O24" s="5">
        <v>-4.4</v>
      </c>
      <c r="P24" s="6">
        <v>42.7</v>
      </c>
      <c r="Q24" s="6">
        <v>21.4</v>
      </c>
      <c r="R24" s="6">
        <v>59.3</v>
      </c>
      <c r="S24" s="5">
        <v>23.1</v>
      </c>
      <c r="T24" s="6">
        <v>30.2</v>
      </c>
      <c r="U24" s="6">
        <v>50.1</v>
      </c>
      <c r="V24" s="6">
        <v>31.1</v>
      </c>
      <c r="W24" s="5">
        <f t="shared" si="1"/>
        <v>372.6000000000001</v>
      </c>
      <c r="X24" s="7">
        <f>W24/W31*100</f>
        <v>1.5486427916047756</v>
      </c>
    </row>
    <row r="25" spans="2:24" ht="18.75">
      <c r="B25" s="2" t="s">
        <v>22</v>
      </c>
      <c r="C25" s="8">
        <v>0</v>
      </c>
      <c r="D25" s="8">
        <v>0</v>
      </c>
      <c r="E25" s="8" t="s">
        <v>14</v>
      </c>
      <c r="F25" s="8" t="s">
        <v>14</v>
      </c>
      <c r="G25" s="8" t="s">
        <v>14</v>
      </c>
      <c r="H25" s="9" t="s">
        <v>14</v>
      </c>
      <c r="I25" s="8" t="s">
        <v>14</v>
      </c>
      <c r="J25" s="8" t="s">
        <v>14</v>
      </c>
      <c r="K25" s="5">
        <v>7.5</v>
      </c>
      <c r="L25" s="5">
        <v>0.1</v>
      </c>
      <c r="M25" s="5">
        <v>-5.5</v>
      </c>
      <c r="N25" s="5">
        <v>4.4</v>
      </c>
      <c r="O25" s="5">
        <v>6.2</v>
      </c>
      <c r="P25" s="6">
        <v>16.5</v>
      </c>
      <c r="Q25" s="6">
        <v>52.5</v>
      </c>
      <c r="R25" s="6">
        <v>10.9</v>
      </c>
      <c r="S25" s="5">
        <v>31.1</v>
      </c>
      <c r="T25" s="6">
        <v>140.4</v>
      </c>
      <c r="U25" s="6">
        <v>1.7</v>
      </c>
      <c r="V25" s="6">
        <v>55.5</v>
      </c>
      <c r="W25" s="5">
        <f t="shared" si="1"/>
        <v>321.3</v>
      </c>
      <c r="X25" s="7">
        <f>W25/W31*100</f>
        <v>1.3354238565287553</v>
      </c>
    </row>
    <row r="26" spans="2:24" ht="18.75">
      <c r="B26" s="2" t="s">
        <v>23</v>
      </c>
      <c r="C26" s="8">
        <v>0</v>
      </c>
      <c r="D26" s="8">
        <v>0</v>
      </c>
      <c r="E26" s="8" t="s">
        <v>14</v>
      </c>
      <c r="F26" s="8" t="s">
        <v>14</v>
      </c>
      <c r="G26" s="8" t="s">
        <v>14</v>
      </c>
      <c r="H26" s="9" t="s">
        <v>14</v>
      </c>
      <c r="I26" s="8">
        <v>0.8</v>
      </c>
      <c r="J26" s="8" t="s">
        <v>14</v>
      </c>
      <c r="K26" s="6">
        <v>1</v>
      </c>
      <c r="L26" s="6">
        <v>22.6</v>
      </c>
      <c r="M26" s="6">
        <v>17.7</v>
      </c>
      <c r="N26" s="6">
        <v>34.8</v>
      </c>
      <c r="O26" s="6">
        <v>10.7</v>
      </c>
      <c r="P26" s="6">
        <v>3.3</v>
      </c>
      <c r="Q26" s="6">
        <v>3.6</v>
      </c>
      <c r="R26" s="6">
        <v>-0.3</v>
      </c>
      <c r="S26" s="6">
        <v>3.7</v>
      </c>
      <c r="T26" s="6">
        <v>4.9</v>
      </c>
      <c r="U26" s="6">
        <v>46.3</v>
      </c>
      <c r="V26" s="6">
        <v>0.3</v>
      </c>
      <c r="W26" s="6">
        <f>SUM(C26:V26)</f>
        <v>149.40000000000003</v>
      </c>
      <c r="X26" s="7">
        <f>W26/W31*100</f>
        <v>0.6209533898705138</v>
      </c>
    </row>
    <row r="27" spans="2:24" ht="18.75">
      <c r="B27" s="2" t="s">
        <v>33</v>
      </c>
      <c r="C27" s="8">
        <v>0</v>
      </c>
      <c r="D27" s="8">
        <v>0</v>
      </c>
      <c r="E27" s="8" t="s">
        <v>14</v>
      </c>
      <c r="F27" s="8" t="s">
        <v>14</v>
      </c>
      <c r="G27" s="8" t="s">
        <v>14</v>
      </c>
      <c r="H27" s="9" t="s">
        <v>14</v>
      </c>
      <c r="I27" s="8" t="s">
        <v>14</v>
      </c>
      <c r="J27" s="8" t="s">
        <v>14</v>
      </c>
      <c r="K27" s="8">
        <v>0.02</v>
      </c>
      <c r="L27" s="8">
        <v>0.031</v>
      </c>
      <c r="M27" s="8">
        <v>1.6</v>
      </c>
      <c r="N27" s="8">
        <v>39.6</v>
      </c>
      <c r="O27" s="8">
        <v>12.4</v>
      </c>
      <c r="P27" s="8">
        <v>0</v>
      </c>
      <c r="Q27" s="8">
        <v>59.9</v>
      </c>
      <c r="R27" s="8">
        <v>53.5</v>
      </c>
      <c r="S27" s="8">
        <v>85.2</v>
      </c>
      <c r="T27" s="8">
        <v>15.5</v>
      </c>
      <c r="U27" s="8">
        <v>2.1</v>
      </c>
      <c r="V27" s="10">
        <v>1029</v>
      </c>
      <c r="W27" s="8">
        <f>SUM(C27:V27)</f>
        <v>1298.851</v>
      </c>
      <c r="X27" s="7">
        <f>W27/W31*100</f>
        <v>5.398433275680768</v>
      </c>
    </row>
    <row r="28" spans="2:24" ht="18.75">
      <c r="B28" s="2" t="s">
        <v>34</v>
      </c>
      <c r="C28" s="8"/>
      <c r="D28" s="8"/>
      <c r="E28" s="8"/>
      <c r="F28" s="8"/>
      <c r="G28" s="8"/>
      <c r="H28" s="9"/>
      <c r="I28" s="8"/>
      <c r="J28" s="8"/>
      <c r="K28" s="8">
        <v>0</v>
      </c>
      <c r="L28" s="8">
        <v>0</v>
      </c>
      <c r="M28" s="8">
        <v>0</v>
      </c>
      <c r="N28" s="8">
        <v>0</v>
      </c>
      <c r="O28" s="8">
        <v>2.3</v>
      </c>
      <c r="P28" s="8">
        <v>0</v>
      </c>
      <c r="Q28" s="8">
        <v>1.7</v>
      </c>
      <c r="R28" s="8">
        <v>0</v>
      </c>
      <c r="S28" s="8">
        <v>0</v>
      </c>
      <c r="T28" s="8">
        <v>0</v>
      </c>
      <c r="U28" s="8">
        <v>0</v>
      </c>
      <c r="V28" s="10">
        <v>146.3</v>
      </c>
      <c r="W28" s="8">
        <f>SUM(C28:V28)</f>
        <v>150.3</v>
      </c>
      <c r="X28" s="7">
        <f>W28/W31*100</f>
        <v>0.6246940729420228</v>
      </c>
    </row>
    <row r="29" spans="2:24" ht="18.75">
      <c r="B29" s="2" t="s">
        <v>35</v>
      </c>
      <c r="C29" s="8"/>
      <c r="D29" s="8"/>
      <c r="E29" s="8"/>
      <c r="F29" s="8"/>
      <c r="G29" s="8"/>
      <c r="H29" s="9"/>
      <c r="I29" s="8"/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0.5</v>
      </c>
      <c r="R29" s="8">
        <v>5.6</v>
      </c>
      <c r="S29" s="8">
        <v>30.8</v>
      </c>
      <c r="T29" s="8">
        <v>28.5</v>
      </c>
      <c r="U29" s="8">
        <v>30.7</v>
      </c>
      <c r="V29" s="10">
        <v>-22.2</v>
      </c>
      <c r="W29" s="8">
        <f>SUM(C29:V29)</f>
        <v>73.9</v>
      </c>
      <c r="X29" s="7">
        <f>W29/W31*100</f>
        <v>0.3071516433161377</v>
      </c>
    </row>
    <row r="30" spans="2:24" ht="19.5" thickBot="1">
      <c r="B30" s="2" t="s">
        <v>24</v>
      </c>
      <c r="C30" s="8">
        <v>0.6</v>
      </c>
      <c r="D30" s="8">
        <v>6.2</v>
      </c>
      <c r="E30" s="8">
        <v>24.6</v>
      </c>
      <c r="F30" s="8">
        <v>-6</v>
      </c>
      <c r="G30" s="8">
        <v>-90.6</v>
      </c>
      <c r="H30" s="9">
        <v>76.8</v>
      </c>
      <c r="I30" s="8">
        <v>222.7</v>
      </c>
      <c r="J30" s="3">
        <v>157.29999999999995</v>
      </c>
      <c r="K30" s="3">
        <v>54.493916</v>
      </c>
      <c r="L30" s="3">
        <v>159.8</v>
      </c>
      <c r="M30" s="3">
        <v>66.9</v>
      </c>
      <c r="N30" s="3">
        <v>24.1</v>
      </c>
      <c r="O30" s="3">
        <f>89.7-(2.3)</f>
        <v>87.4</v>
      </c>
      <c r="P30" s="11">
        <v>59.800000000000004</v>
      </c>
      <c r="Q30" s="11">
        <f>108-(1.7+0.5)</f>
        <v>105.8</v>
      </c>
      <c r="R30" s="11">
        <f>70.8-5.6</f>
        <v>65.2</v>
      </c>
      <c r="S30" s="3">
        <f>58.3-30.8</f>
        <v>27.499999999999996</v>
      </c>
      <c r="T30" s="3">
        <f>225-28.5</f>
        <v>196.5</v>
      </c>
      <c r="U30" s="3">
        <f>152.2-30.7</f>
        <v>121.49999999999999</v>
      </c>
      <c r="V30" s="11">
        <v>572.3</v>
      </c>
      <c r="W30" s="3">
        <f t="shared" si="1"/>
        <v>1932.8939159999998</v>
      </c>
      <c r="X30" s="7">
        <f>W30/W31*100</f>
        <v>8.033715056226853</v>
      </c>
    </row>
    <row r="31" spans="2:24" ht="26.25" customHeight="1" thickBot="1">
      <c r="B31" s="12" t="s">
        <v>25</v>
      </c>
      <c r="C31" s="13">
        <f aca="true" t="shared" si="2" ref="C31:X31">SUM(C11:C30)</f>
        <v>189.29999999999998</v>
      </c>
      <c r="D31" s="13">
        <f t="shared" si="2"/>
        <v>206.79999999999998</v>
      </c>
      <c r="E31" s="13">
        <f t="shared" si="2"/>
        <v>414.29999999999995</v>
      </c>
      <c r="F31" s="13">
        <f t="shared" si="2"/>
        <v>96.5</v>
      </c>
      <c r="G31" s="13">
        <f t="shared" si="2"/>
        <v>420.6</v>
      </c>
      <c r="H31" s="13">
        <f t="shared" si="2"/>
        <v>699.8</v>
      </c>
      <c r="I31" s="13">
        <f t="shared" si="2"/>
        <v>1337.8000000000002</v>
      </c>
      <c r="J31" s="13">
        <f t="shared" si="2"/>
        <v>952.8999999999999</v>
      </c>
      <c r="K31" s="13">
        <f t="shared" si="2"/>
        <v>1079.1388689</v>
      </c>
      <c r="L31" s="13">
        <f t="shared" si="2"/>
        <v>916.8379899000001</v>
      </c>
      <c r="M31" s="13">
        <f t="shared" si="2"/>
        <v>613.0000000000001</v>
      </c>
      <c r="N31" s="13">
        <f t="shared" si="2"/>
        <v>909.0000000000001</v>
      </c>
      <c r="O31" s="13">
        <f t="shared" si="2"/>
        <v>1122.7000000000003</v>
      </c>
      <c r="P31" s="13">
        <f t="shared" si="2"/>
        <v>1084.6000000000001</v>
      </c>
      <c r="Q31" s="13">
        <f t="shared" si="2"/>
        <v>1667.4000000000003</v>
      </c>
      <c r="R31" s="13">
        <f t="shared" si="2"/>
        <v>2869.9999999999995</v>
      </c>
      <c r="S31" s="13">
        <f t="shared" si="2"/>
        <v>2165.3999999999996</v>
      </c>
      <c r="T31" s="13">
        <f t="shared" si="2"/>
        <v>1896.3</v>
      </c>
      <c r="U31" s="13">
        <f t="shared" si="2"/>
        <v>2275</v>
      </c>
      <c r="V31" s="13">
        <f t="shared" si="2"/>
        <v>3142.3999999999996</v>
      </c>
      <c r="W31" s="13">
        <f t="shared" si="2"/>
        <v>24059.7768588</v>
      </c>
      <c r="X31" s="14">
        <f t="shared" si="2"/>
        <v>99.99999999999999</v>
      </c>
    </row>
    <row r="32" spans="2:24" s="15" customFormat="1" ht="18" customHeight="1">
      <c r="B32" s="27" t="s">
        <v>29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6"/>
      <c r="T32" s="17"/>
      <c r="U32" s="17"/>
      <c r="V32" s="18"/>
      <c r="W32" s="16"/>
      <c r="X32" s="19"/>
    </row>
    <row r="33" spans="2:23" s="15" customFormat="1" ht="18.75">
      <c r="B33" s="21" t="s">
        <v>31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9"/>
      <c r="R33" s="19"/>
      <c r="S33" s="19"/>
      <c r="T33" s="19"/>
      <c r="U33" s="19"/>
      <c r="V33" s="19"/>
      <c r="W33" s="19"/>
    </row>
    <row r="34" spans="2:17" s="15" customFormat="1" ht="18.75">
      <c r="B34" s="21" t="s">
        <v>26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4" s="15" customFormat="1" ht="18.75"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="15" customFormat="1" ht="18.75">
      <c r="B36" s="20" t="s">
        <v>36</v>
      </c>
    </row>
    <row r="37" s="15" customFormat="1" ht="18.75"/>
    <row r="38" spans="2:7" s="15" customFormat="1" ht="18.75">
      <c r="B38" s="22" t="s">
        <v>37</v>
      </c>
      <c r="C38" s="22"/>
      <c r="D38" s="22"/>
      <c r="E38" s="22"/>
      <c r="F38" s="22"/>
      <c r="G38" s="22"/>
    </row>
  </sheetData>
  <sheetProtection/>
  <mergeCells count="34">
    <mergeCell ref="B1:X1"/>
    <mergeCell ref="B2:X2"/>
    <mergeCell ref="B3:X3"/>
    <mergeCell ref="B4:X4"/>
    <mergeCell ref="O9:O10"/>
    <mergeCell ref="B5:X5"/>
    <mergeCell ref="B6:X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M9:M10"/>
    <mergeCell ref="N9:N10"/>
    <mergeCell ref="W9:W10"/>
    <mergeCell ref="X9:X10"/>
    <mergeCell ref="U9:U10"/>
    <mergeCell ref="P9:P10"/>
    <mergeCell ref="Q9:Q10"/>
    <mergeCell ref="R9:R10"/>
    <mergeCell ref="B35:N35"/>
    <mergeCell ref="B38:G38"/>
    <mergeCell ref="S9:S10"/>
    <mergeCell ref="T9:T10"/>
    <mergeCell ref="V9:V10"/>
    <mergeCell ref="B32:R32"/>
    <mergeCell ref="B33:P33"/>
    <mergeCell ref="B34:Q34"/>
    <mergeCell ref="K9:K10"/>
    <mergeCell ref="L9:L10"/>
  </mergeCells>
  <printOptions horizontalCentered="1"/>
  <pageMargins left="0.31496062992125984" right="0.3937007874015748" top="0.8661417322834646" bottom="0.984251968503937" header="0.5118110236220472" footer="0.5118110236220472"/>
  <pageSetup fitToHeight="1" fitToWidth="1" horizontalDpi="600" verticalDpi="600" orientation="landscape" scale="51" r:id="rId1"/>
  <headerFooter alignWithMargins="0"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la Rep. Dom.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Concepción</dc:creator>
  <cp:keywords/>
  <dc:description/>
  <cp:lastModifiedBy>ismael</cp:lastModifiedBy>
  <cp:lastPrinted>2013-03-01T16:20:57Z</cp:lastPrinted>
  <dcterms:created xsi:type="dcterms:W3CDTF">2013-02-28T15:53:06Z</dcterms:created>
  <dcterms:modified xsi:type="dcterms:W3CDTF">2014-04-04T14:56:11Z</dcterms:modified>
  <cp:category/>
  <cp:version/>
  <cp:contentType/>
  <cp:contentStatus/>
</cp:coreProperties>
</file>